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/>
  </bookViews>
  <sheets>
    <sheet name="原本" sheetId="1" r:id="rId1"/>
    <sheet name="使い方" sheetId="4" r:id="rId2"/>
    <sheet name="リスト" sheetId="2" r:id="rId3"/>
  </sheets>
  <definedNames>
    <definedName name="_xlnm.Print_Area" localSheetId="0">原本!$A$1:$Y$51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<sst xmlns="http://schemas.openxmlformats.org/spreadsheetml/2006/main" xmlns:r="http://schemas.openxmlformats.org/officeDocument/2006/relationships" count="63" uniqueCount="63">
  <si>
    <t>30分以上1時間未満</t>
    <rPh sb="2" eb="5">
      <t>フンイジョウ</t>
    </rPh>
    <rPh sb="6" eb="10">
      <t>ジカン</t>
    </rPh>
    <phoneticPr fontId="1"/>
  </si>
  <si>
    <t>様式第５号（第８条関係）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</si>
  <si>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年</t>
    <rPh sb="0" eb="1">
      <t>ネン</t>
    </rPh>
    <phoneticPr fontId="1"/>
  </si>
  <si>
    <t>日中一時支援事業提供票兼実績報告書</t>
    <rPh sb="0" eb="2">
      <t>ニッチュウ</t>
    </rPh>
    <rPh sb="2" eb="4">
      <t>イチジ</t>
    </rPh>
    <rPh sb="4" eb="6">
      <t>シエン</t>
    </rPh>
    <rPh sb="6" eb="8">
      <t>ジギョウ</t>
    </rPh>
    <rPh sb="8" eb="10">
      <t>テイキョウ</t>
    </rPh>
    <rPh sb="10" eb="11">
      <t>ヒョウ</t>
    </rPh>
    <rPh sb="11" eb="12">
      <t>ケン</t>
    </rPh>
    <rPh sb="12" eb="14">
      <t>ジッセキ</t>
    </rPh>
    <rPh sb="14" eb="17">
      <t>ホウコクショ</t>
    </rPh>
    <phoneticPr fontId="1"/>
  </si>
  <si>
    <t>（</t>
  </si>
  <si>
    <t>3時間以上4時間未満</t>
    <rPh sb="1" eb="5">
      <t>ジカンイジョウ</t>
    </rPh>
    <rPh sb="6" eb="10">
      <t>ジカン</t>
    </rPh>
    <phoneticPr fontId="1"/>
  </si>
  <si>
    <t>月分）</t>
    <rPh sb="0" eb="2">
      <t>ガツブン</t>
    </rPh>
    <phoneticPr fontId="1"/>
  </si>
  <si>
    <t>事業所の名称</t>
    <rPh sb="0" eb="3">
      <t>ジギョウショ</t>
    </rPh>
    <rPh sb="4" eb="6">
      <t>メイショウ</t>
    </rPh>
    <phoneticPr fontId="1"/>
  </si>
  <si>
    <t>30分未満</t>
    <rPh sb="2" eb="5">
      <t>フンミ</t>
    </rPh>
    <phoneticPr fontId="1"/>
  </si>
  <si>
    <t>利用者氏名</t>
    <rPh sb="0" eb="3">
      <t>リヨウシャ</t>
    </rPh>
    <rPh sb="3" eb="5">
      <t>シメイ</t>
    </rPh>
    <phoneticPr fontId="1"/>
  </si>
  <si>
    <t>提供日</t>
    <rPh sb="0" eb="2">
      <t>テイキョウ</t>
    </rPh>
    <rPh sb="2" eb="3">
      <t>ビ</t>
    </rPh>
    <phoneticPr fontId="1"/>
  </si>
  <si>
    <t>「備考２」には，「提供するごとに（略）利用者（略）に確認を求めること」とあるが，エクセル版を用いる場合に限り，ひと月分を作成後，まとめて利用者から確認を得ることを認めるものとする。</t>
    <rPh sb="1" eb="3">
      <t>ビコウ</t>
    </rPh>
    <rPh sb="9" eb="11">
      <t>テイキョウ</t>
    </rPh>
    <rPh sb="17" eb="18">
      <t>リャク</t>
    </rPh>
    <rPh sb="19" eb="22">
      <t>リヨウシャ</t>
    </rPh>
    <rPh sb="23" eb="24">
      <t>リャク</t>
    </rPh>
    <rPh sb="26" eb="28">
      <t>カクニン</t>
    </rPh>
    <rPh sb="29" eb="30">
      <t>モト</t>
    </rPh>
    <rPh sb="44" eb="45">
      <t>バン</t>
    </rPh>
    <rPh sb="46" eb="47">
      <t>モチ</t>
    </rPh>
    <rPh sb="49" eb="51">
      <t>バアイ</t>
    </rPh>
    <rPh sb="52" eb="53">
      <t>カギ</t>
    </rPh>
    <rPh sb="57" eb="59">
      <t>ツキブン</t>
    </rPh>
    <rPh sb="60" eb="62">
      <t>サクセイ</t>
    </rPh>
    <rPh sb="62" eb="63">
      <t>ゴ</t>
    </rPh>
    <rPh sb="68" eb="71">
      <t>リヨウシャ</t>
    </rPh>
    <rPh sb="73" eb="75">
      <t>カクニン</t>
    </rPh>
    <rPh sb="76" eb="77">
      <t>エ</t>
    </rPh>
    <rPh sb="81" eb="82">
      <t>ミト</t>
    </rPh>
    <phoneticPr fontId="1"/>
  </si>
  <si>
    <t>利用者番号</t>
    <rPh sb="0" eb="3">
      <t>リヨウシャ</t>
    </rPh>
    <rPh sb="3" eb="5">
      <t>バンゴウ</t>
    </rPh>
    <phoneticPr fontId="1"/>
  </si>
  <si>
    <t>8時間以上</t>
    <rPh sb="1" eb="5">
      <t>ジカンイジョウ</t>
    </rPh>
    <phoneticPr fontId="1"/>
  </si>
  <si>
    <t>利用者の区分</t>
    <rPh sb="0" eb="3">
      <t>リヨウシャ</t>
    </rPh>
    <rPh sb="4" eb="6">
      <t>クブン</t>
    </rPh>
    <phoneticPr fontId="1"/>
  </si>
  <si>
    <t>利用できる時間数</t>
    <rPh sb="0" eb="2">
      <t>リヨウ</t>
    </rPh>
    <rPh sb="5" eb="7">
      <t>ジカン</t>
    </rPh>
    <rPh sb="7" eb="8">
      <t>スウ</t>
    </rPh>
    <phoneticPr fontId="1"/>
  </si>
  <si>
    <t>時間</t>
    <rPh sb="0" eb="2">
      <t>ジカン</t>
    </rPh>
    <phoneticPr fontId="1"/>
  </si>
  <si>
    <t>負担額区分</t>
    <rPh sb="0" eb="2">
      <t>フタン</t>
    </rPh>
    <rPh sb="2" eb="3">
      <t>ガク</t>
    </rPh>
    <rPh sb="3" eb="5">
      <t>クブン</t>
    </rPh>
    <phoneticPr fontId="1"/>
  </si>
  <si>
    <t>「決定通知書」の「利用者の区分」欄の内容をドロップダウンリストから選択。内容が「障害児」又は「障害者」の場合は，「重症心身障害者等以外」を選択する。</t>
    <rPh sb="1" eb="3">
      <t>ケッテイ</t>
    </rPh>
    <rPh sb="3" eb="6">
      <t>ツウチショ</t>
    </rPh>
    <rPh sb="9" eb="12">
      <t>リヨウシャ</t>
    </rPh>
    <rPh sb="13" eb="15">
      <t>クブン</t>
    </rPh>
    <rPh sb="16" eb="17">
      <t>ラン</t>
    </rPh>
    <rPh sb="18" eb="20">
      <t>ナイヨウ</t>
    </rPh>
    <rPh sb="33" eb="35">
      <t>センタク</t>
    </rPh>
    <rPh sb="36" eb="38">
      <t>ナイヨウ</t>
    </rPh>
    <rPh sb="40" eb="42">
      <t>ショウガイ</t>
    </rPh>
    <rPh sb="42" eb="43">
      <t>ジ</t>
    </rPh>
    <rPh sb="44" eb="45">
      <t>マタ</t>
    </rPh>
    <rPh sb="47" eb="50">
      <t>ショウガイシャ</t>
    </rPh>
    <rPh sb="52" eb="54">
      <t>バアイ</t>
    </rPh>
    <rPh sb="57" eb="59">
      <t>ジュウショウ</t>
    </rPh>
    <rPh sb="59" eb="61">
      <t>シンシン</t>
    </rPh>
    <rPh sb="61" eb="63">
      <t>ショウガイ</t>
    </rPh>
    <rPh sb="63" eb="64">
      <t>シャ</t>
    </rPh>
    <rPh sb="64" eb="65">
      <t>トウ</t>
    </rPh>
    <rPh sb="65" eb="67">
      <t>イガイ</t>
    </rPh>
    <rPh sb="69" eb="71">
      <t>センタク</t>
    </rPh>
    <phoneticPr fontId="1"/>
  </si>
  <si>
    <t>開始時刻</t>
    <rPh sb="0" eb="2">
      <t>カイシ</t>
    </rPh>
    <rPh sb="2" eb="4">
      <t>ジコク</t>
    </rPh>
    <phoneticPr fontId="1"/>
  </si>
  <si>
    <t>　１　送迎に要した時間は，提供時間に含めないこと。</t>
  </si>
  <si>
    <t>終了時刻</t>
    <rPh sb="0" eb="2">
      <t>シュウリョウ</t>
    </rPh>
    <rPh sb="2" eb="4">
      <t>ジコク</t>
    </rPh>
    <phoneticPr fontId="1"/>
  </si>
  <si>
    <t>提供時間</t>
    <rPh sb="0" eb="2">
      <t>テイキョウ</t>
    </rPh>
    <rPh sb="2" eb="4">
      <t>ジカン</t>
    </rPh>
    <phoneticPr fontId="1"/>
  </si>
  <si>
    <t>基準額</t>
    <rPh sb="0" eb="2">
      <t>キジュン</t>
    </rPh>
    <rPh sb="2" eb="3">
      <t>ガク</t>
    </rPh>
    <phoneticPr fontId="1"/>
  </si>
  <si>
    <t>備考</t>
    <rPh sb="0" eb="2">
      <t>ビコウ</t>
    </rPh>
    <phoneticPr fontId="1"/>
  </si>
  <si>
    <t>３（市町村民税所得割課税世帯）</t>
    <rPh sb="2" eb="5">
      <t>シチョウソン</t>
    </rPh>
    <rPh sb="5" eb="6">
      <t>ミン</t>
    </rPh>
    <rPh sb="6" eb="7">
      <t>ゼイ</t>
    </rPh>
    <rPh sb="7" eb="9">
      <t>ショトク</t>
    </rPh>
    <rPh sb="9" eb="10">
      <t>ワリ</t>
    </rPh>
    <rPh sb="10" eb="12">
      <t>カゼイ</t>
    </rPh>
    <rPh sb="12" eb="14">
      <t>セタイ</t>
    </rPh>
    <phoneticPr fontId="1"/>
  </si>
  <si>
    <t>市
負担額</t>
    <rPh sb="0" eb="1">
      <t>シ</t>
    </rPh>
    <rPh sb="2" eb="4">
      <t>フタン</t>
    </rPh>
    <rPh sb="4" eb="5">
      <t>ガク</t>
    </rPh>
    <phoneticPr fontId="1"/>
  </si>
  <si>
    <t>月</t>
    <rPh sb="0" eb="1">
      <t>ツキ</t>
    </rPh>
    <phoneticPr fontId="1"/>
  </si>
  <si>
    <t>利用者
負担額</t>
    <rPh sb="0" eb="3">
      <t>リヨウシャ</t>
    </rPh>
    <rPh sb="4" eb="6">
      <t>フタン</t>
    </rPh>
    <rPh sb="6" eb="7">
      <t>ガク</t>
    </rPh>
    <phoneticPr fontId="1"/>
  </si>
  <si>
    <t>利用者
確認</t>
    <rPh sb="0" eb="3">
      <t>リヨウシャ</t>
    </rPh>
    <rPh sb="4" eb="6">
      <t>カクニン</t>
    </rPh>
    <phoneticPr fontId="1"/>
  </si>
  <si>
    <t>重症心身障害者等</t>
    <rPh sb="0" eb="8">
      <t>ジュウショウシンシンショウガイシャトウ</t>
    </rPh>
    <phoneticPr fontId="1"/>
  </si>
  <si>
    <t>委託料基準額</t>
    <rPh sb="0" eb="3">
      <t>イタクリョウ</t>
    </rPh>
    <rPh sb="3" eb="5">
      <t>キジュン</t>
    </rPh>
    <rPh sb="5" eb="6">
      <t>ガク</t>
    </rPh>
    <phoneticPr fontId="1"/>
  </si>
  <si>
    <t>入力・操作の方法</t>
    <rPh sb="0" eb="2">
      <t>ニュウリョク</t>
    </rPh>
    <rPh sb="3" eb="5">
      <t>ソウサ</t>
    </rPh>
    <rPh sb="6" eb="8">
      <t>ホウホウ</t>
    </rPh>
    <phoneticPr fontId="1"/>
  </si>
  <si>
    <t>重症心身障害者等</t>
    <rPh sb="0" eb="2">
      <t>ジュウショウ</t>
    </rPh>
    <rPh sb="2" eb="4">
      <t>シンシン</t>
    </rPh>
    <rPh sb="4" eb="6">
      <t>ショウガイ</t>
    </rPh>
    <rPh sb="6" eb="7">
      <t>シャ</t>
    </rPh>
    <rPh sb="7" eb="8">
      <t>トウ</t>
    </rPh>
    <phoneticPr fontId="1"/>
  </si>
  <si>
    <t>合計</t>
    <rPh sb="0" eb="2">
      <t>ゴウケイ</t>
    </rPh>
    <phoneticPr fontId="1"/>
  </si>
  <si>
    <t>日中一時支援事業提供票兼実績報告書（エクセル版）の使い方</t>
    <rPh sb="0" eb="2">
      <t>ニッチュウ</t>
    </rPh>
    <rPh sb="2" eb="4">
      <t>イチジ</t>
    </rPh>
    <rPh sb="4" eb="6">
      <t>シエン</t>
    </rPh>
    <rPh sb="6" eb="8">
      <t>ジギョウ</t>
    </rPh>
    <rPh sb="8" eb="10">
      <t>テイキョウ</t>
    </rPh>
    <rPh sb="10" eb="11">
      <t>ヒョウ</t>
    </rPh>
    <rPh sb="11" eb="12">
      <t>ケン</t>
    </rPh>
    <rPh sb="12" eb="14">
      <t>ジッセキ</t>
    </rPh>
    <rPh sb="14" eb="17">
      <t>ホウコクショ</t>
    </rPh>
    <rPh sb="22" eb="23">
      <t>バン</t>
    </rPh>
    <rPh sb="25" eb="26">
      <t>ツカ</t>
    </rPh>
    <rPh sb="27" eb="28">
      <t>カタ</t>
    </rPh>
    <phoneticPr fontId="1"/>
  </si>
  <si>
    <t>障害児（者）</t>
    <rPh sb="0" eb="2">
      <t>ショウガイ</t>
    </rPh>
    <rPh sb="2" eb="3">
      <t>ジ</t>
    </rPh>
    <rPh sb="4" eb="5">
      <t>シャ</t>
    </rPh>
    <phoneticPr fontId="1"/>
  </si>
  <si>
    <t>場所</t>
    <rPh sb="0" eb="2">
      <t>バショ</t>
    </rPh>
    <phoneticPr fontId="1"/>
  </si>
  <si>
    <t>１（生活保護受給世帯等）</t>
    <rPh sb="2" eb="4">
      <t>セイカツ</t>
    </rPh>
    <rPh sb="4" eb="6">
      <t>ホゴ</t>
    </rPh>
    <rPh sb="6" eb="8">
      <t>ジュキュウ</t>
    </rPh>
    <rPh sb="8" eb="10">
      <t>セタイ</t>
    </rPh>
    <rPh sb="10" eb="11">
      <t>トウ</t>
    </rPh>
    <phoneticPr fontId="1"/>
  </si>
  <si>
    <t>ドロップダウンリストから月を選択するか，直接入力</t>
    <rPh sb="12" eb="13">
      <t>ツキ</t>
    </rPh>
    <rPh sb="14" eb="16">
      <t>センタク</t>
    </rPh>
    <rPh sb="20" eb="22">
      <t>チョクセツ</t>
    </rPh>
    <rPh sb="22" eb="24">
      <t>ニュウリョク</t>
    </rPh>
    <phoneticPr fontId="1"/>
  </si>
  <si>
    <t>利用者確認</t>
    <rPh sb="0" eb="3">
      <t>リヨウシャ</t>
    </rPh>
    <rPh sb="3" eb="5">
      <t>カクニン</t>
    </rPh>
    <phoneticPr fontId="1"/>
  </si>
  <si>
    <t>「決定通知書」の「利用者氏名」欄の内容を入力</t>
    <rPh sb="1" eb="3">
      <t>ケッテイ</t>
    </rPh>
    <rPh sb="3" eb="6">
      <t>ツウチショ</t>
    </rPh>
    <rPh sb="9" eb="12">
      <t>リヨウシャ</t>
    </rPh>
    <rPh sb="12" eb="14">
      <t>シメイ</t>
    </rPh>
    <rPh sb="15" eb="16">
      <t>ラン</t>
    </rPh>
    <rPh sb="17" eb="19">
      <t>ナイヨウ</t>
    </rPh>
    <rPh sb="20" eb="22">
      <t>ニュウリョク</t>
    </rPh>
    <phoneticPr fontId="1"/>
  </si>
  <si>
    <t>「決定通知書」の「利用者負担区分」欄又は「世帯等の区分」欄の数値をドロップダウンリストから選択</t>
    <rPh sb="1" eb="3">
      <t>ケッテイ</t>
    </rPh>
    <rPh sb="3" eb="5">
      <t>ツウチ</t>
    </rPh>
    <rPh sb="5" eb="6">
      <t>ショ</t>
    </rPh>
    <rPh sb="17" eb="18">
      <t>ラン</t>
    </rPh>
    <rPh sb="18" eb="19">
      <t>マタ</t>
    </rPh>
    <rPh sb="28" eb="29">
      <t>ラン</t>
    </rPh>
    <rPh sb="30" eb="32">
      <t>スウチ</t>
    </rPh>
    <rPh sb="45" eb="47">
      <t>センタク</t>
    </rPh>
    <phoneticPr fontId="1"/>
  </si>
  <si>
    <t>事業所の名称を入力</t>
    <rPh sb="0" eb="3">
      <t>ジギョウショ</t>
    </rPh>
    <rPh sb="4" eb="6">
      <t>メイショウ</t>
    </rPh>
    <rPh sb="7" eb="9">
      <t>ニュウリョク</t>
    </rPh>
    <phoneticPr fontId="1"/>
  </si>
  <si>
    <t>4時間以上5時間未満</t>
    <rPh sb="1" eb="5">
      <t>ジカンイジョウ</t>
    </rPh>
    <rPh sb="6" eb="10">
      <t>ジカン</t>
    </rPh>
    <phoneticPr fontId="1"/>
  </si>
  <si>
    <t>「決定通知書」の「支給量」欄又は「利用できる時間数」欄の数値を入力</t>
    <rPh sb="1" eb="3">
      <t>ケッテイ</t>
    </rPh>
    <rPh sb="3" eb="6">
      <t>ツウチショ</t>
    </rPh>
    <rPh sb="9" eb="11">
      <t>シキュウ</t>
    </rPh>
    <rPh sb="11" eb="12">
      <t>リョウ</t>
    </rPh>
    <rPh sb="13" eb="14">
      <t>ラン</t>
    </rPh>
    <rPh sb="14" eb="15">
      <t>マタ</t>
    </rPh>
    <rPh sb="17" eb="19">
      <t>リヨウ</t>
    </rPh>
    <rPh sb="22" eb="24">
      <t>ジカン</t>
    </rPh>
    <rPh sb="24" eb="25">
      <t>スウ</t>
    </rPh>
    <rPh sb="26" eb="27">
      <t>ラン</t>
    </rPh>
    <rPh sb="28" eb="30">
      <t>スウチ</t>
    </rPh>
    <rPh sb="31" eb="33">
      <t>ニュウリョク</t>
    </rPh>
    <phoneticPr fontId="1"/>
  </si>
  <si>
    <t>２（市町村民税が非課税又は均等割のみの世帯）</t>
    <rPh sb="2" eb="5">
      <t>シチョウソン</t>
    </rPh>
    <rPh sb="5" eb="6">
      <t>ミン</t>
    </rPh>
    <rPh sb="6" eb="7">
      <t>ゼイ</t>
    </rPh>
    <rPh sb="8" eb="11">
      <t>ヒカゼイ</t>
    </rPh>
    <rPh sb="11" eb="12">
      <t>マタ</t>
    </rPh>
    <rPh sb="13" eb="16">
      <t>キントウワ</t>
    </rPh>
    <rPh sb="19" eb="21">
      <t>セタイ</t>
    </rPh>
    <phoneticPr fontId="1"/>
  </si>
  <si>
    <t>2時間以上3時間未満</t>
    <rPh sb="1" eb="5">
      <t>ジカンイジョウ</t>
    </rPh>
    <rPh sb="6" eb="10">
      <t>ジカン</t>
    </rPh>
    <phoneticPr fontId="1"/>
  </si>
  <si>
    <t>　３　利用者は，事業者が記入した内容が適切であると判断した場合に，利用者確認欄
　　に記名又は押印すること。</t>
  </si>
  <si>
    <t>関数コントロール用</t>
    <rPh sb="0" eb="2">
      <t>カンスウ</t>
    </rPh>
    <rPh sb="8" eb="9">
      <t>ヨウ</t>
    </rPh>
    <phoneticPr fontId="1"/>
  </si>
  <si>
    <t>「決定通知書」の「利用者番号」欄の内容を入力</t>
    <rPh sb="1" eb="3">
      <t>ケッテイ</t>
    </rPh>
    <rPh sb="3" eb="6">
      <t>ツウチショ</t>
    </rPh>
    <rPh sb="9" eb="12">
      <t>リヨウシャ</t>
    </rPh>
    <rPh sb="12" eb="14">
      <t>バンゴウ</t>
    </rPh>
    <rPh sb="15" eb="16">
      <t>ラン</t>
    </rPh>
    <rPh sb="17" eb="19">
      <t>ナイヨウ</t>
    </rPh>
    <rPh sb="20" eb="22">
      <t>ニュウリョク</t>
    </rPh>
    <phoneticPr fontId="1"/>
  </si>
  <si>
    <t>7時間以上8時間未満</t>
    <rPh sb="1" eb="5">
      <t>ジカンイジョウ</t>
    </rPh>
    <rPh sb="6" eb="10">
      <t>ジカン</t>
    </rPh>
    <phoneticPr fontId="1"/>
  </si>
  <si>
    <t>和暦の場合：元号を除いた値を入力（例：令和5⇒5）
西暦の場合：4桁で入力</t>
    <rPh sb="0" eb="2">
      <t>ワレキ</t>
    </rPh>
    <rPh sb="3" eb="5">
      <t>バアイ</t>
    </rPh>
    <rPh sb="6" eb="8">
      <t>ゲンゴウ</t>
    </rPh>
    <rPh sb="9" eb="10">
      <t>ノゾ</t>
    </rPh>
    <rPh sb="12" eb="13">
      <t>アタイ</t>
    </rPh>
    <rPh sb="14" eb="16">
      <t>ニュウリョク</t>
    </rPh>
    <rPh sb="17" eb="18">
      <t>レイ</t>
    </rPh>
    <rPh sb="19" eb="21">
      <t>レイワ</t>
    </rPh>
    <rPh sb="26" eb="28">
      <t>セイレキ</t>
    </rPh>
    <rPh sb="29" eb="31">
      <t>バアイ</t>
    </rPh>
    <rPh sb="33" eb="34">
      <t>ケタ</t>
    </rPh>
    <rPh sb="35" eb="37">
      <t>ニュウリョク</t>
    </rPh>
    <phoneticPr fontId="1"/>
  </si>
  <si>
    <t>1時間以上2時間未満</t>
    <rPh sb="1" eb="5">
      <t>ジカンイジョウ</t>
    </rPh>
    <rPh sb="6" eb="10">
      <t>ジカン</t>
    </rPh>
    <phoneticPr fontId="1"/>
  </si>
  <si>
    <t>日中一時支援を提供した日を次のように入力（例：10月15日⇒10/15）</t>
    <rPh sb="0" eb="2">
      <t>ニッチュウ</t>
    </rPh>
    <rPh sb="2" eb="4">
      <t>イチジ</t>
    </rPh>
    <rPh sb="4" eb="6">
      <t>シエン</t>
    </rPh>
    <rPh sb="7" eb="9">
      <t>テイキョウ</t>
    </rPh>
    <rPh sb="11" eb="12">
      <t>ヒ</t>
    </rPh>
    <rPh sb="13" eb="14">
      <t>ツギ</t>
    </rPh>
    <rPh sb="18" eb="20">
      <t>ニュウリョク</t>
    </rPh>
    <rPh sb="21" eb="22">
      <t>レイ</t>
    </rPh>
    <rPh sb="25" eb="26">
      <t>ガツ</t>
    </rPh>
    <rPh sb="28" eb="29">
      <t>ニチ</t>
    </rPh>
    <phoneticPr fontId="1"/>
  </si>
  <si>
    <t>重症心身障害者等以外</t>
    <rPh sb="0" eb="8">
      <t>ジュウショウシンシンショウガイシャトウ</t>
    </rPh>
    <rPh sb="8" eb="10">
      <t>イガイ</t>
    </rPh>
    <phoneticPr fontId="1"/>
  </si>
  <si>
    <t>日中一時支援の提供開始時刻を次のように入力（例：午後4時15分⇒16:15）</t>
    <rPh sb="7" eb="9">
      <t>テイキョウ</t>
    </rPh>
    <rPh sb="9" eb="11">
      <t>カイシ</t>
    </rPh>
    <rPh sb="11" eb="13">
      <t>ジコク</t>
    </rPh>
    <rPh sb="14" eb="15">
      <t>ツギ</t>
    </rPh>
    <rPh sb="19" eb="21">
      <t>ニュウリョク</t>
    </rPh>
    <rPh sb="22" eb="23">
      <t>レイ</t>
    </rPh>
    <rPh sb="24" eb="26">
      <t>ゴゴ</t>
    </rPh>
    <rPh sb="27" eb="28">
      <t>ジ</t>
    </rPh>
    <rPh sb="30" eb="31">
      <t>フン</t>
    </rPh>
    <phoneticPr fontId="1"/>
  </si>
  <si>
    <t>日中一時支援の提供終了時刻を次のように入力（例：午後7時45分⇒19:45）</t>
    <rPh sb="7" eb="9">
      <t>テイキョウ</t>
    </rPh>
    <rPh sb="9" eb="11">
      <t>シュウリョウ</t>
    </rPh>
    <rPh sb="11" eb="13">
      <t>ジコク</t>
    </rPh>
    <rPh sb="14" eb="15">
      <t>ツギ</t>
    </rPh>
    <rPh sb="19" eb="21">
      <t>ニュウリョク</t>
    </rPh>
    <rPh sb="22" eb="23">
      <t>レイ</t>
    </rPh>
    <rPh sb="24" eb="26">
      <t>ゴゴ</t>
    </rPh>
    <rPh sb="27" eb="28">
      <t>ジ</t>
    </rPh>
    <rPh sb="30" eb="31">
      <t>フン</t>
    </rPh>
    <phoneticPr fontId="1"/>
  </si>
  <si>
    <t>　２　事業者は，障害者等日中一時支援を提供するごとに記入し，利用者（利用者が障
　　害児の場合はその保護者。３において同じ。）に内容の確認を求めること。</t>
    <rPh sb="59" eb="60">
      <t>オナ</t>
    </rPh>
    <phoneticPr fontId="1"/>
  </si>
  <si>
    <t>世帯等の区分</t>
    <rPh sb="0" eb="2">
      <t>セタイ</t>
    </rPh>
    <rPh sb="2" eb="3">
      <t>トウ</t>
    </rPh>
    <rPh sb="4" eb="6">
      <t>クブン</t>
    </rPh>
    <phoneticPr fontId="1"/>
  </si>
  <si>
    <t>5時間以上6時間未満</t>
    <rPh sb="1" eb="5">
      <t>ジカンイジョウ</t>
    </rPh>
    <rPh sb="6" eb="10">
      <t>ジカン</t>
    </rPh>
    <phoneticPr fontId="1"/>
  </si>
  <si>
    <t>6時間以上7時間未満</t>
    <rPh sb="1" eb="5">
      <t>ジカンイジョウ</t>
    </rPh>
    <rPh sb="6" eb="10">
      <t>ジカン</t>
    </rPh>
    <phoneticPr fontId="1"/>
  </si>
  <si>
    <t>提供時間</t>
    <rPh sb="0" eb="4">
      <t>テイキョ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</si>
</sst>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m&quot;月&quot;d&quot;日&quot;;@"/>
    <numFmt numFmtId="177" formatCode="h:mm;@"/>
    <numFmt numFmtId="178" formatCode="h&quot;時間&quot;mm&quot;分&quot;"/>
    <numFmt numFmtId="179" formatCode="[h]&quot;時間&quot;mm&quot;分&quot;"/>
  </numFmts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.5"/>
      <color theme="1"/>
      <name val="ＭＳ 明朝"/>
      <family val="1"/>
    </font>
    <font>
      <sz val="11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2" xfId="0" applyNumberFormat="1" applyFont="1" applyBorder="1" applyAlignment="1" applyProtection="1">
      <alignment horizontal="center" vertical="center" shrinkToFit="1"/>
      <protection locked="0"/>
    </xf>
    <xf numFmtId="176" fontId="2" fillId="0" borderId="3" xfId="0" applyNumberFormat="1" applyFont="1" applyBorder="1" applyAlignment="1" applyProtection="1">
      <alignment horizontal="center" vertical="center" shrinkToFit="1"/>
      <protection locked="0"/>
    </xf>
    <xf numFmtId="176" fontId="2" fillId="0" borderId="2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4" xfId="0" applyNumberFormat="1" applyFont="1" applyBorder="1" applyAlignment="1" applyProtection="1">
      <alignment horizontal="center" vertical="center" shrinkToFit="1"/>
      <protection locked="0"/>
    </xf>
    <xf numFmtId="176" fontId="2" fillId="0" borderId="5" xfId="0" applyNumberFormat="1" applyFont="1" applyBorder="1" applyAlignment="1" applyProtection="1">
      <alignment horizontal="center" vertical="center" shrinkToFit="1"/>
      <protection locked="0"/>
    </xf>
    <xf numFmtId="176" fontId="2" fillId="0" borderId="4" xfId="0" applyNumberFormat="1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6" xfId="0" applyNumberFormat="1" applyFont="1" applyBorder="1" applyAlignment="1" applyProtection="1">
      <alignment horizontal="center" vertical="center" shrinkToFit="1"/>
      <protection locked="0"/>
    </xf>
    <xf numFmtId="176" fontId="2" fillId="0" borderId="7" xfId="0" applyNumberFormat="1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177" fontId="2" fillId="0" borderId="2" xfId="0" applyNumberFormat="1" applyFont="1" applyBorder="1" applyAlignment="1" applyProtection="1">
      <alignment horizontal="center" vertical="center" shrinkToFit="1"/>
      <protection locked="0"/>
    </xf>
    <xf numFmtId="177" fontId="2" fillId="0" borderId="3" xfId="0" applyNumberFormat="1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177" fontId="2" fillId="0" borderId="4" xfId="0" applyNumberFormat="1" applyFont="1" applyBorder="1" applyAlignment="1" applyProtection="1">
      <alignment horizontal="center" vertical="center" shrinkToFit="1"/>
      <protection locked="0"/>
    </xf>
    <xf numFmtId="177" fontId="2" fillId="0" borderId="5" xfId="0" applyNumberFormat="1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177" fontId="2" fillId="0" borderId="6" xfId="0" applyNumberFormat="1" applyFont="1" applyBorder="1" applyAlignment="1" applyProtection="1">
      <alignment horizontal="center" vertical="center" shrinkToFit="1"/>
      <protection locked="0"/>
    </xf>
    <xf numFmtId="177" fontId="2" fillId="0" borderId="7" xfId="0" applyNumberFormat="1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center" vertical="center" shrinkToFit="1"/>
    </xf>
    <xf numFmtId="178" fontId="2" fillId="2" borderId="2" xfId="0" applyNumberFormat="1" applyFont="1" applyFill="1" applyBorder="1" applyAlignment="1">
      <alignment horizontal="center" vertical="center" shrinkToFit="1"/>
    </xf>
    <xf numFmtId="178" fontId="2" fillId="2" borderId="3" xfId="0" applyNumberFormat="1" applyFont="1" applyFill="1" applyBorder="1" applyAlignment="1">
      <alignment horizontal="center" vertical="center" shrinkToFit="1"/>
    </xf>
    <xf numFmtId="179" fontId="2" fillId="2" borderId="2" xfId="0" applyNumberFormat="1" applyFont="1" applyFill="1" applyBorder="1" applyAlignment="1">
      <alignment horizontal="center" vertical="center" shrinkToFit="1"/>
    </xf>
    <xf numFmtId="179" fontId="2" fillId="2" borderId="3" xfId="0" applyNumberFormat="1" applyFont="1" applyFill="1" applyBorder="1" applyAlignment="1">
      <alignment horizontal="center" vertical="center" shrinkToFit="1"/>
    </xf>
    <xf numFmtId="178" fontId="2" fillId="2" borderId="4" xfId="0" applyNumberFormat="1" applyFont="1" applyFill="1" applyBorder="1" applyAlignment="1">
      <alignment horizontal="center" vertical="center" shrinkToFit="1"/>
    </xf>
    <xf numFmtId="178" fontId="2" fillId="2" borderId="5" xfId="0" applyNumberFormat="1" applyFont="1" applyFill="1" applyBorder="1" applyAlignment="1">
      <alignment horizontal="center" vertical="center" shrinkToFit="1"/>
    </xf>
    <xf numFmtId="179" fontId="2" fillId="2" borderId="4" xfId="0" applyNumberFormat="1" applyFont="1" applyFill="1" applyBorder="1" applyAlignment="1">
      <alignment horizontal="center" vertical="center" shrinkToFit="1"/>
    </xf>
    <xf numFmtId="179" fontId="2" fillId="2" borderId="5" xfId="0" applyNumberFormat="1" applyFont="1" applyFill="1" applyBorder="1" applyAlignment="1">
      <alignment horizontal="center" vertical="center" shrinkToFit="1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178" fontId="2" fillId="2" borderId="6" xfId="0" applyNumberFormat="1" applyFont="1" applyFill="1" applyBorder="1" applyAlignment="1">
      <alignment horizontal="center" vertical="center" shrinkToFit="1"/>
    </xf>
    <xf numFmtId="178" fontId="2" fillId="2" borderId="7" xfId="0" applyNumberFormat="1" applyFont="1" applyFill="1" applyBorder="1" applyAlignment="1">
      <alignment horizontal="center" vertical="center" shrinkToFit="1"/>
    </xf>
    <xf numFmtId="179" fontId="2" fillId="2" borderId="6" xfId="0" applyNumberFormat="1" applyFont="1" applyFill="1" applyBorder="1" applyAlignment="1">
      <alignment horizontal="center" vertical="center" shrinkToFit="1"/>
    </xf>
    <xf numFmtId="179" fontId="2" fillId="2" borderId="7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/>
    </xf>
    <xf numFmtId="38" fontId="2" fillId="2" borderId="7" xfId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4" xfId="0" applyBorder="1"/>
    <xf numFmtId="0" fontId="0" fillId="0" borderId="14" xfId="0" applyBorder="1" applyAlignment="1">
      <alignment wrapText="1"/>
    </xf>
    <xf numFmtId="178" fontId="0" fillId="0" borderId="0" xfId="0" applyNumberFormat="1"/>
    <xf numFmtId="0" fontId="0" fillId="0" borderId="14" xfId="0" applyBorder="1" applyAlignment="1">
      <alignment shrinkToFit="1"/>
    </xf>
    <xf numFmtId="0" fontId="0" fillId="0" borderId="0" xfId="0" applyAlignment="1">
      <alignment shrinkToFit="1"/>
    </xf>
    <xf numFmtId="38" fontId="0" fillId="0" borderId="0" xfId="1" applyFont="1" applyAlignment="1"/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51"/>
  <sheetViews>
    <sheetView tabSelected="1" topLeftCell="A10" workbookViewId="0">
      <selection activeCell="AB34" sqref="AB34"/>
    </sheetView>
  </sheetViews>
  <sheetFormatPr defaultColWidth="2.875" defaultRowHeight="13.5" customHeight="1"/>
  <cols>
    <col min="1" max="16384" width="2.875" style="1"/>
  </cols>
  <sheetData>
    <row r="1" spans="1:25" ht="13.5" customHeight="1">
      <c r="A1" s="1" t="s">
        <v>1</v>
      </c>
    </row>
    <row r="3" spans="1:25" ht="13.5" customHeight="1">
      <c r="B3" s="2"/>
      <c r="C3" s="12" t="s">
        <v>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" t="s">
        <v>4</v>
      </c>
      <c r="Q3" s="68"/>
      <c r="R3" s="68"/>
      <c r="S3" s="77" t="s">
        <v>2</v>
      </c>
      <c r="T3" s="68"/>
      <c r="U3" s="68"/>
      <c r="V3" s="1" t="s">
        <v>6</v>
      </c>
      <c r="W3" s="1"/>
    </row>
    <row r="4" spans="1:25" ht="13.5" customHeight="1">
      <c r="B4" s="3" t="s">
        <v>7</v>
      </c>
      <c r="C4" s="3"/>
      <c r="D4" s="3"/>
      <c r="E4" s="3"/>
      <c r="F4" s="3"/>
      <c r="G4" s="3"/>
      <c r="H4" s="35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53"/>
    </row>
    <row r="5" spans="1:25" ht="13.5" customHeight="1">
      <c r="B5" s="3"/>
      <c r="C5" s="3"/>
      <c r="D5" s="3"/>
      <c r="E5" s="3"/>
      <c r="F5" s="3"/>
      <c r="G5" s="3"/>
      <c r="H5" s="36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54"/>
    </row>
    <row r="6" spans="1:25" ht="13.5" customHeight="1">
      <c r="B6" s="3" t="s">
        <v>12</v>
      </c>
      <c r="C6" s="3"/>
      <c r="D6" s="3"/>
      <c r="E6" s="3"/>
      <c r="F6" s="3"/>
      <c r="G6" s="3"/>
      <c r="H6" s="35"/>
      <c r="I6" s="39"/>
      <c r="J6" s="39"/>
      <c r="K6" s="39"/>
      <c r="L6" s="39"/>
      <c r="M6" s="53"/>
      <c r="N6" s="3" t="s">
        <v>9</v>
      </c>
      <c r="O6" s="3"/>
      <c r="P6" s="3"/>
      <c r="Q6" s="3"/>
      <c r="R6" s="3"/>
      <c r="S6" s="3"/>
      <c r="T6" s="35"/>
      <c r="U6" s="39"/>
      <c r="V6" s="39"/>
      <c r="W6" s="39"/>
      <c r="X6" s="39"/>
      <c r="Y6" s="53"/>
    </row>
    <row r="7" spans="1:25" ht="13.5" customHeight="1">
      <c r="B7" s="3"/>
      <c r="C7" s="3"/>
      <c r="D7" s="3"/>
      <c r="E7" s="3"/>
      <c r="F7" s="3"/>
      <c r="G7" s="3"/>
      <c r="H7" s="36"/>
      <c r="I7" s="40"/>
      <c r="J7" s="40"/>
      <c r="K7" s="40"/>
      <c r="L7" s="40"/>
      <c r="M7" s="54"/>
      <c r="N7" s="3"/>
      <c r="O7" s="3"/>
      <c r="P7" s="3"/>
      <c r="Q7" s="3"/>
      <c r="R7" s="3"/>
      <c r="S7" s="3"/>
      <c r="T7" s="36"/>
      <c r="U7" s="40"/>
      <c r="V7" s="40"/>
      <c r="W7" s="40"/>
      <c r="X7" s="40"/>
      <c r="Y7" s="54"/>
    </row>
    <row r="8" spans="1:25" ht="13.5" customHeight="1">
      <c r="B8" s="3" t="s">
        <v>14</v>
      </c>
      <c r="C8" s="3"/>
      <c r="D8" s="3"/>
      <c r="E8" s="3"/>
      <c r="F8" s="3"/>
      <c r="G8" s="3"/>
      <c r="H8" s="37" t="s">
        <v>55</v>
      </c>
      <c r="I8" s="41"/>
      <c r="J8" s="41"/>
      <c r="K8" s="41"/>
      <c r="L8" s="41"/>
      <c r="M8" s="55"/>
      <c r="N8" s="61" t="s">
        <v>15</v>
      </c>
      <c r="O8" s="61"/>
      <c r="P8" s="61"/>
      <c r="Q8" s="61"/>
      <c r="R8" s="61"/>
      <c r="S8" s="61"/>
      <c r="T8" s="35"/>
      <c r="U8" s="39"/>
      <c r="V8" s="39"/>
      <c r="W8" s="39"/>
      <c r="X8" s="13" t="s">
        <v>16</v>
      </c>
      <c r="Y8" s="19"/>
    </row>
    <row r="9" spans="1:25" ht="13.5" customHeight="1">
      <c r="B9" s="3"/>
      <c r="C9" s="3"/>
      <c r="D9" s="3"/>
      <c r="E9" s="3"/>
      <c r="F9" s="3"/>
      <c r="G9" s="3"/>
      <c r="H9" s="38"/>
      <c r="I9" s="42"/>
      <c r="J9" s="42"/>
      <c r="K9" s="42"/>
      <c r="L9" s="42"/>
      <c r="M9" s="56"/>
      <c r="N9" s="61"/>
      <c r="O9" s="61"/>
      <c r="P9" s="61"/>
      <c r="Q9" s="61"/>
      <c r="R9" s="61"/>
      <c r="S9" s="61"/>
      <c r="T9" s="36"/>
      <c r="U9" s="40"/>
      <c r="V9" s="40"/>
      <c r="W9" s="40"/>
      <c r="X9" s="14"/>
      <c r="Y9" s="20"/>
    </row>
    <row r="10" spans="1:25" ht="13.5" customHeight="1">
      <c r="B10" s="3" t="s">
        <v>59</v>
      </c>
      <c r="C10" s="3"/>
      <c r="D10" s="3"/>
      <c r="E10" s="3"/>
      <c r="F10" s="3"/>
      <c r="G10" s="3"/>
      <c r="H10" s="35" t="s">
        <v>38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53"/>
    </row>
    <row r="11" spans="1:25" ht="13.5" customHeight="1">
      <c r="B11" s="3"/>
      <c r="C11" s="3"/>
      <c r="D11" s="3"/>
      <c r="E11" s="3"/>
      <c r="F11" s="3"/>
      <c r="G11" s="3"/>
      <c r="H11" s="36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54"/>
    </row>
    <row r="12" spans="1:25" ht="13.5" customHeight="1">
      <c r="B12" s="4" t="s">
        <v>10</v>
      </c>
      <c r="C12" s="13"/>
      <c r="D12" s="19"/>
      <c r="E12" s="23" t="s">
        <v>19</v>
      </c>
      <c r="F12" s="27"/>
      <c r="G12" s="31"/>
      <c r="H12" s="23" t="s">
        <v>21</v>
      </c>
      <c r="I12" s="27"/>
      <c r="J12" s="31"/>
      <c r="K12" s="23" t="s">
        <v>22</v>
      </c>
      <c r="L12" s="27"/>
      <c r="M12" s="31"/>
      <c r="N12" s="4" t="s">
        <v>23</v>
      </c>
      <c r="O12" s="13"/>
      <c r="P12" s="19"/>
      <c r="Q12" s="69" t="s">
        <v>28</v>
      </c>
      <c r="R12" s="73"/>
      <c r="S12" s="78"/>
      <c r="T12" s="69" t="s">
        <v>26</v>
      </c>
      <c r="U12" s="13"/>
      <c r="V12" s="19"/>
      <c r="W12" s="69" t="s">
        <v>29</v>
      </c>
      <c r="X12" s="13"/>
      <c r="Y12" s="19"/>
    </row>
    <row r="13" spans="1:25" ht="13.5" customHeight="1">
      <c r="B13" s="5"/>
      <c r="C13" s="14"/>
      <c r="D13" s="20"/>
      <c r="E13" s="24"/>
      <c r="F13" s="28"/>
      <c r="G13" s="32"/>
      <c r="H13" s="24"/>
      <c r="I13" s="28"/>
      <c r="J13" s="32"/>
      <c r="K13" s="24"/>
      <c r="L13" s="28"/>
      <c r="M13" s="32"/>
      <c r="N13" s="5"/>
      <c r="O13" s="14"/>
      <c r="P13" s="20"/>
      <c r="Q13" s="70"/>
      <c r="R13" s="74"/>
      <c r="S13" s="79"/>
      <c r="T13" s="5"/>
      <c r="U13" s="14"/>
      <c r="V13" s="20"/>
      <c r="W13" s="5"/>
      <c r="X13" s="14"/>
      <c r="Y13" s="20"/>
    </row>
    <row r="14" spans="1:25" ht="13.5" customHeight="1">
      <c r="B14" s="6"/>
      <c r="C14" s="15"/>
      <c r="D14" s="21"/>
      <c r="E14" s="25">
        <v>0.41666666666666702</v>
      </c>
      <c r="F14" s="29"/>
      <c r="G14" s="33"/>
      <c r="H14" s="25">
        <v>0.4375</v>
      </c>
      <c r="I14" s="29"/>
      <c r="J14" s="33"/>
      <c r="K14" s="45">
        <f>IF(H14="","",H14-E14)</f>
        <v>2.0833333333332982e-002</v>
      </c>
      <c r="L14" s="49"/>
      <c r="M14" s="57"/>
      <c r="N14" s="62">
        <f>IF(K14="","",IF($H$8=リスト!$B$2,VLOOKUP(K14,リスト!$B$12:$D$21,2,TRUE),IF($H$8=リスト!$B$3,VLOOKUP(K14,リスト!$B$12:$D$21,3,TRUE),"")))</f>
        <v>600</v>
      </c>
      <c r="O14" s="64"/>
      <c r="P14" s="66"/>
      <c r="Q14" s="71">
        <f>IF(N14="","",IF($H$10=リスト!$B$6,0,IF(原本!$H$10=リスト!$B$7,原本!N14*0.05,IF(原本!$H$10=リスト!$B$8,原本!N14*0.1,""))))</f>
        <v>0</v>
      </c>
      <c r="R14" s="75"/>
      <c r="S14" s="80"/>
      <c r="T14" s="82">
        <f>IF(N14="","",N14-Q14)</f>
        <v>600</v>
      </c>
      <c r="U14" s="84"/>
      <c r="V14" s="86"/>
      <c r="W14" s="69"/>
      <c r="X14" s="13"/>
      <c r="Y14" s="19"/>
    </row>
    <row r="15" spans="1:25" ht="13.5" customHeight="1">
      <c r="B15" s="7"/>
      <c r="C15" s="16"/>
      <c r="D15" s="22"/>
      <c r="E15" s="26"/>
      <c r="F15" s="30"/>
      <c r="G15" s="34"/>
      <c r="H15" s="26"/>
      <c r="I15" s="30"/>
      <c r="J15" s="34"/>
      <c r="K15" s="46"/>
      <c r="L15" s="50"/>
      <c r="M15" s="58"/>
      <c r="N15" s="63"/>
      <c r="O15" s="65"/>
      <c r="P15" s="67"/>
      <c r="Q15" s="72"/>
      <c r="R15" s="76"/>
      <c r="S15" s="81"/>
      <c r="T15" s="83"/>
      <c r="U15" s="85"/>
      <c r="V15" s="87"/>
      <c r="W15" s="5"/>
      <c r="X15" s="14"/>
      <c r="Y15" s="20"/>
    </row>
    <row r="16" spans="1:25" ht="13.5" customHeight="1">
      <c r="B16" s="6"/>
      <c r="C16" s="15"/>
      <c r="D16" s="21"/>
      <c r="E16" s="25"/>
      <c r="F16" s="29"/>
      <c r="G16" s="33"/>
      <c r="H16" s="25"/>
      <c r="I16" s="29"/>
      <c r="J16" s="33"/>
      <c r="K16" s="45" t="str">
        <f>IF(H16="","",H16-E16)</f>
        <v/>
      </c>
      <c r="L16" s="49"/>
      <c r="M16" s="57"/>
      <c r="N16" s="62" t="str">
        <f>IF(K16="","",IF($H$8=リスト!$B$2,VLOOKUP(K16,リスト!$B$12:$D$21,2,TRUE),IF($H$8=リスト!$B$3,VLOOKUP(K16,リスト!$B$12:$D$21,3,TRUE),"")))</f>
        <v/>
      </c>
      <c r="O16" s="64"/>
      <c r="P16" s="66"/>
      <c r="Q16" s="71" t="str">
        <f>IF(N16="","",IF($H$10=リスト!$B$6,0,IF(原本!$H$10=リスト!$B$7,原本!N16*0.05,IF(原本!$H$10=リスト!$B$8,原本!N16*0.1,""))))</f>
        <v/>
      </c>
      <c r="R16" s="75"/>
      <c r="S16" s="80"/>
      <c r="T16" s="82" t="str">
        <f>IF(N16="","",N16-Q16)</f>
        <v/>
      </c>
      <c r="U16" s="84"/>
      <c r="V16" s="86"/>
      <c r="W16" s="69"/>
      <c r="X16" s="13"/>
      <c r="Y16" s="19"/>
    </row>
    <row r="17" spans="2:25" ht="13.5" customHeight="1">
      <c r="B17" s="7"/>
      <c r="C17" s="16"/>
      <c r="D17" s="22"/>
      <c r="E17" s="26"/>
      <c r="F17" s="30"/>
      <c r="G17" s="34"/>
      <c r="H17" s="26"/>
      <c r="I17" s="30"/>
      <c r="J17" s="34"/>
      <c r="K17" s="46"/>
      <c r="L17" s="50"/>
      <c r="M17" s="58"/>
      <c r="N17" s="63"/>
      <c r="O17" s="65"/>
      <c r="P17" s="67"/>
      <c r="Q17" s="72"/>
      <c r="R17" s="76"/>
      <c r="S17" s="81"/>
      <c r="T17" s="83"/>
      <c r="U17" s="85"/>
      <c r="V17" s="87"/>
      <c r="W17" s="5"/>
      <c r="X17" s="14"/>
      <c r="Y17" s="20"/>
    </row>
    <row r="18" spans="2:25" ht="13.5" customHeight="1">
      <c r="B18" s="6"/>
      <c r="C18" s="15"/>
      <c r="D18" s="21"/>
      <c r="E18" s="25"/>
      <c r="F18" s="29"/>
      <c r="G18" s="33"/>
      <c r="H18" s="25"/>
      <c r="I18" s="29"/>
      <c r="J18" s="33"/>
      <c r="K18" s="45" t="str">
        <f>IF(H18="","",H18-E18)</f>
        <v/>
      </c>
      <c r="L18" s="49"/>
      <c r="M18" s="57"/>
      <c r="N18" s="62" t="str">
        <f>IF(K18="","",IF($H$8=リスト!$B$2,VLOOKUP(K18,リスト!$B$12:$D$21,2,TRUE),IF($H$8=リスト!$B$3,VLOOKUP(K18,リスト!$B$12:$D$21,3,TRUE),"")))</f>
        <v/>
      </c>
      <c r="O18" s="64"/>
      <c r="P18" s="66"/>
      <c r="Q18" s="71" t="str">
        <f>IF(N18="","",IF($H$10=リスト!$B$6,0,IF(原本!$H$10=リスト!$B$7,原本!N18*0.05,IF(原本!$H$10=リスト!$B$8,原本!N18*0.1,""))))</f>
        <v/>
      </c>
      <c r="R18" s="75"/>
      <c r="S18" s="80"/>
      <c r="T18" s="82" t="str">
        <f>IF(N18="","",N18-Q18)</f>
        <v/>
      </c>
      <c r="U18" s="84"/>
      <c r="V18" s="86"/>
      <c r="W18" s="69"/>
      <c r="X18" s="13"/>
      <c r="Y18" s="19"/>
    </row>
    <row r="19" spans="2:25" ht="13.5" customHeight="1">
      <c r="B19" s="7"/>
      <c r="C19" s="16"/>
      <c r="D19" s="22"/>
      <c r="E19" s="26"/>
      <c r="F19" s="30"/>
      <c r="G19" s="34"/>
      <c r="H19" s="26"/>
      <c r="I19" s="30"/>
      <c r="J19" s="34"/>
      <c r="K19" s="46"/>
      <c r="L19" s="50"/>
      <c r="M19" s="58"/>
      <c r="N19" s="63"/>
      <c r="O19" s="65"/>
      <c r="P19" s="67"/>
      <c r="Q19" s="72"/>
      <c r="R19" s="76"/>
      <c r="S19" s="81"/>
      <c r="T19" s="83"/>
      <c r="U19" s="85"/>
      <c r="V19" s="87"/>
      <c r="W19" s="5"/>
      <c r="X19" s="14"/>
      <c r="Y19" s="20"/>
    </row>
    <row r="20" spans="2:25" ht="13.5" customHeight="1">
      <c r="B20" s="6"/>
      <c r="C20" s="15"/>
      <c r="D20" s="21"/>
      <c r="E20" s="25"/>
      <c r="F20" s="29"/>
      <c r="G20" s="33"/>
      <c r="H20" s="25"/>
      <c r="I20" s="29"/>
      <c r="J20" s="33"/>
      <c r="K20" s="45" t="str">
        <f>IF(H20="","",H20-E20)</f>
        <v/>
      </c>
      <c r="L20" s="49"/>
      <c r="M20" s="57"/>
      <c r="N20" s="62" t="str">
        <f>IF(K20="","",IF($H$8=リスト!$B$2,VLOOKUP(K20,リスト!$B$12:$D$21,2,TRUE),IF($H$8=リスト!$B$3,VLOOKUP(K20,リスト!$B$12:$D$21,3,TRUE),"")))</f>
        <v/>
      </c>
      <c r="O20" s="64"/>
      <c r="P20" s="66"/>
      <c r="Q20" s="71" t="str">
        <f>IF(N20="","",IF($H$10=リスト!$B$6,0,IF(原本!$H$10=リスト!$B$7,原本!N20*0.05,IF(原本!$H$10=リスト!$B$8,原本!N20*0.1,""))))</f>
        <v/>
      </c>
      <c r="R20" s="75"/>
      <c r="S20" s="80"/>
      <c r="T20" s="82" t="str">
        <f>IF(N20="","",N20-Q20)</f>
        <v/>
      </c>
      <c r="U20" s="84"/>
      <c r="V20" s="86"/>
      <c r="W20" s="69"/>
      <c r="X20" s="13"/>
      <c r="Y20" s="19"/>
    </row>
    <row r="21" spans="2:25" ht="13.5" customHeight="1">
      <c r="B21" s="7"/>
      <c r="C21" s="16"/>
      <c r="D21" s="22"/>
      <c r="E21" s="26"/>
      <c r="F21" s="30"/>
      <c r="G21" s="34"/>
      <c r="H21" s="26"/>
      <c r="I21" s="30"/>
      <c r="J21" s="34"/>
      <c r="K21" s="46"/>
      <c r="L21" s="50"/>
      <c r="M21" s="58"/>
      <c r="N21" s="63"/>
      <c r="O21" s="65"/>
      <c r="P21" s="67"/>
      <c r="Q21" s="72"/>
      <c r="R21" s="76"/>
      <c r="S21" s="81"/>
      <c r="T21" s="83"/>
      <c r="U21" s="85"/>
      <c r="V21" s="87"/>
      <c r="W21" s="5"/>
      <c r="X21" s="14"/>
      <c r="Y21" s="20"/>
    </row>
    <row r="22" spans="2:25" ht="13.5" customHeight="1">
      <c r="B22" s="6"/>
      <c r="C22" s="15"/>
      <c r="D22" s="21"/>
      <c r="E22" s="25"/>
      <c r="F22" s="29"/>
      <c r="G22" s="33"/>
      <c r="H22" s="25"/>
      <c r="I22" s="29"/>
      <c r="J22" s="33"/>
      <c r="K22" s="45" t="str">
        <f>IF(H22="","",H22-E22)</f>
        <v/>
      </c>
      <c r="L22" s="49"/>
      <c r="M22" s="57"/>
      <c r="N22" s="62" t="str">
        <f>IF(K22="","",IF($H$8=リスト!$B$2,VLOOKUP(K22,リスト!$B$12:$D$21,2,TRUE),IF($H$8=リスト!$B$3,VLOOKUP(K22,リスト!$B$12:$D$21,3,TRUE),"")))</f>
        <v/>
      </c>
      <c r="O22" s="64"/>
      <c r="P22" s="66"/>
      <c r="Q22" s="71" t="str">
        <f>IF(N22="","",IF($H$10=リスト!$B$6,0,IF(原本!$H$10=リスト!$B$7,原本!N22*0.05,IF(原本!$H$10=リスト!$B$8,原本!N22*0.1,""))))</f>
        <v/>
      </c>
      <c r="R22" s="75"/>
      <c r="S22" s="80"/>
      <c r="T22" s="82" t="str">
        <f>IF(N22="","",N22-Q22)</f>
        <v/>
      </c>
      <c r="U22" s="84"/>
      <c r="V22" s="86"/>
      <c r="W22" s="69"/>
      <c r="X22" s="13"/>
      <c r="Y22" s="19"/>
    </row>
    <row r="23" spans="2:25" ht="13.5" customHeight="1">
      <c r="B23" s="7"/>
      <c r="C23" s="16"/>
      <c r="D23" s="22"/>
      <c r="E23" s="26"/>
      <c r="F23" s="30"/>
      <c r="G23" s="34"/>
      <c r="H23" s="26"/>
      <c r="I23" s="30"/>
      <c r="J23" s="34"/>
      <c r="K23" s="46"/>
      <c r="L23" s="50"/>
      <c r="M23" s="58"/>
      <c r="N23" s="63"/>
      <c r="O23" s="65"/>
      <c r="P23" s="67"/>
      <c r="Q23" s="72"/>
      <c r="R23" s="76"/>
      <c r="S23" s="81"/>
      <c r="T23" s="83"/>
      <c r="U23" s="85"/>
      <c r="V23" s="87"/>
      <c r="W23" s="5"/>
      <c r="X23" s="14"/>
      <c r="Y23" s="20"/>
    </row>
    <row r="24" spans="2:25" ht="13.5" customHeight="1">
      <c r="B24" s="6"/>
      <c r="C24" s="15"/>
      <c r="D24" s="21"/>
      <c r="E24" s="25"/>
      <c r="F24" s="29"/>
      <c r="G24" s="33"/>
      <c r="H24" s="25"/>
      <c r="I24" s="29"/>
      <c r="J24" s="33"/>
      <c r="K24" s="45" t="str">
        <f>IF(H24="","",H24-E24)</f>
        <v/>
      </c>
      <c r="L24" s="49"/>
      <c r="M24" s="57"/>
      <c r="N24" s="62" t="str">
        <f>IF(K24="","",IF($H$8=リスト!$B$2,VLOOKUP(K24,リスト!$B$12:$D$21,2,TRUE),IF($H$8=リスト!$B$3,VLOOKUP(K24,リスト!$B$12:$D$21,3,TRUE),"")))</f>
        <v/>
      </c>
      <c r="O24" s="64"/>
      <c r="P24" s="66"/>
      <c r="Q24" s="71" t="str">
        <f>IF(N24="","",IF($H$10=リスト!$B$6,0,IF(原本!$H$10=リスト!$B$7,原本!N24*0.05,IF(原本!$H$10=リスト!$B$8,原本!N24*0.1,""))))</f>
        <v/>
      </c>
      <c r="R24" s="75"/>
      <c r="S24" s="80"/>
      <c r="T24" s="82" t="str">
        <f>IF(N24="","",N24-Q24)</f>
        <v/>
      </c>
      <c r="U24" s="84"/>
      <c r="V24" s="86"/>
      <c r="W24" s="69"/>
      <c r="X24" s="13"/>
      <c r="Y24" s="19"/>
    </row>
    <row r="25" spans="2:25" ht="13.5" customHeight="1">
      <c r="B25" s="7"/>
      <c r="C25" s="16"/>
      <c r="D25" s="22"/>
      <c r="E25" s="26"/>
      <c r="F25" s="30"/>
      <c r="G25" s="34"/>
      <c r="H25" s="26"/>
      <c r="I25" s="30"/>
      <c r="J25" s="34"/>
      <c r="K25" s="46"/>
      <c r="L25" s="50"/>
      <c r="M25" s="58"/>
      <c r="N25" s="63"/>
      <c r="O25" s="65"/>
      <c r="P25" s="67"/>
      <c r="Q25" s="72"/>
      <c r="R25" s="76"/>
      <c r="S25" s="81"/>
      <c r="T25" s="83"/>
      <c r="U25" s="85"/>
      <c r="V25" s="87"/>
      <c r="W25" s="5"/>
      <c r="X25" s="14"/>
      <c r="Y25" s="20"/>
    </row>
    <row r="26" spans="2:25" ht="13.5" customHeight="1">
      <c r="B26" s="6"/>
      <c r="C26" s="15"/>
      <c r="D26" s="21"/>
      <c r="E26" s="25"/>
      <c r="F26" s="29"/>
      <c r="G26" s="33"/>
      <c r="H26" s="25"/>
      <c r="I26" s="29"/>
      <c r="J26" s="33"/>
      <c r="K26" s="45" t="str">
        <f>IF(H26="","",H26-E26)</f>
        <v/>
      </c>
      <c r="L26" s="49"/>
      <c r="M26" s="57"/>
      <c r="N26" s="62" t="str">
        <f>IF(K26="","",IF($H$8=リスト!$B$2,VLOOKUP(K26,リスト!$B$12:$D$21,2,TRUE),IF($H$8=リスト!$B$3,VLOOKUP(K26,リスト!$B$12:$D$21,3,TRUE),"")))</f>
        <v/>
      </c>
      <c r="O26" s="64"/>
      <c r="P26" s="66"/>
      <c r="Q26" s="71" t="str">
        <f>IF(N26="","",IF($H$10=リスト!$B$6,0,IF(原本!$H$10=リスト!$B$7,原本!N26*0.05,IF(原本!$H$10=リスト!$B$8,原本!N26*0.1,""))))</f>
        <v/>
      </c>
      <c r="R26" s="75"/>
      <c r="S26" s="80"/>
      <c r="T26" s="82" t="str">
        <f>IF(N26="","",N26-Q26)</f>
        <v/>
      </c>
      <c r="U26" s="84"/>
      <c r="V26" s="86"/>
      <c r="W26" s="69"/>
      <c r="X26" s="13"/>
      <c r="Y26" s="19"/>
    </row>
    <row r="27" spans="2:25" ht="13.5" customHeight="1">
      <c r="B27" s="7"/>
      <c r="C27" s="16"/>
      <c r="D27" s="22"/>
      <c r="E27" s="26"/>
      <c r="F27" s="30"/>
      <c r="G27" s="34"/>
      <c r="H27" s="26"/>
      <c r="I27" s="30"/>
      <c r="J27" s="34"/>
      <c r="K27" s="46"/>
      <c r="L27" s="50"/>
      <c r="M27" s="58"/>
      <c r="N27" s="63"/>
      <c r="O27" s="65"/>
      <c r="P27" s="67"/>
      <c r="Q27" s="72"/>
      <c r="R27" s="76"/>
      <c r="S27" s="81"/>
      <c r="T27" s="83"/>
      <c r="U27" s="85"/>
      <c r="V27" s="87"/>
      <c r="W27" s="5"/>
      <c r="X27" s="14"/>
      <c r="Y27" s="20"/>
    </row>
    <row r="28" spans="2:25" ht="13.5" customHeight="1">
      <c r="B28" s="6"/>
      <c r="C28" s="15"/>
      <c r="D28" s="21"/>
      <c r="E28" s="25"/>
      <c r="F28" s="29"/>
      <c r="G28" s="33"/>
      <c r="H28" s="25"/>
      <c r="I28" s="29"/>
      <c r="J28" s="33"/>
      <c r="K28" s="45" t="str">
        <f>IF(H28="","",H28-E28)</f>
        <v/>
      </c>
      <c r="L28" s="49"/>
      <c r="M28" s="57"/>
      <c r="N28" s="62" t="str">
        <f>IF(K28="","",IF($H$8=リスト!$B$2,VLOOKUP(K28,リスト!$B$12:$D$21,2,TRUE),IF($H$8=リスト!$B$3,VLOOKUP(K28,リスト!$B$12:$D$21,3,TRUE),"")))</f>
        <v/>
      </c>
      <c r="O28" s="64"/>
      <c r="P28" s="66"/>
      <c r="Q28" s="71" t="str">
        <f>IF(N28="","",IF($H$10=リスト!$B$6,0,IF(原本!$H$10=リスト!$B$7,原本!N28*0.05,IF(原本!$H$10=リスト!$B$8,原本!N28*0.1,""))))</f>
        <v/>
      </c>
      <c r="R28" s="75"/>
      <c r="S28" s="80"/>
      <c r="T28" s="82" t="str">
        <f>IF(N28="","",N28-Q28)</f>
        <v/>
      </c>
      <c r="U28" s="84"/>
      <c r="V28" s="86"/>
      <c r="W28" s="69"/>
      <c r="X28" s="13"/>
      <c r="Y28" s="19"/>
    </row>
    <row r="29" spans="2:25" ht="13.5" customHeight="1">
      <c r="B29" s="7"/>
      <c r="C29" s="16"/>
      <c r="D29" s="22"/>
      <c r="E29" s="26"/>
      <c r="F29" s="30"/>
      <c r="G29" s="34"/>
      <c r="H29" s="26"/>
      <c r="I29" s="30"/>
      <c r="J29" s="34"/>
      <c r="K29" s="46"/>
      <c r="L29" s="50"/>
      <c r="M29" s="58"/>
      <c r="N29" s="63"/>
      <c r="O29" s="65"/>
      <c r="P29" s="67"/>
      <c r="Q29" s="72"/>
      <c r="R29" s="76"/>
      <c r="S29" s="81"/>
      <c r="T29" s="83"/>
      <c r="U29" s="85"/>
      <c r="V29" s="87"/>
      <c r="W29" s="5"/>
      <c r="X29" s="14"/>
      <c r="Y29" s="20"/>
    </row>
    <row r="30" spans="2:25" ht="13.5" customHeight="1">
      <c r="B30" s="6"/>
      <c r="C30" s="15"/>
      <c r="D30" s="21"/>
      <c r="E30" s="25"/>
      <c r="F30" s="29"/>
      <c r="G30" s="33"/>
      <c r="H30" s="25"/>
      <c r="I30" s="29"/>
      <c r="J30" s="33"/>
      <c r="K30" s="45" t="str">
        <f>IF(H30="","",H30-E30)</f>
        <v/>
      </c>
      <c r="L30" s="49"/>
      <c r="M30" s="57"/>
      <c r="N30" s="62" t="str">
        <f>IF(K30="","",IF($H$8=リスト!$B$2,VLOOKUP(K30,リスト!$B$12:$D$21,2,TRUE),IF($H$8=リスト!$B$3,VLOOKUP(K30,リスト!$B$12:$D$21,3,TRUE),"")))</f>
        <v/>
      </c>
      <c r="O30" s="64"/>
      <c r="P30" s="66"/>
      <c r="Q30" s="71" t="str">
        <f>IF(N30="","",IF($H$10=リスト!$B$6,0,IF(原本!$H$10=リスト!$B$7,原本!N30*0.05,IF(原本!$H$10=リスト!$B$8,原本!N30*0.1,""))))</f>
        <v/>
      </c>
      <c r="R30" s="75"/>
      <c r="S30" s="80"/>
      <c r="T30" s="82" t="str">
        <f>IF(N30="","",N30-Q30)</f>
        <v/>
      </c>
      <c r="U30" s="84"/>
      <c r="V30" s="86"/>
      <c r="W30" s="69"/>
      <c r="X30" s="13"/>
      <c r="Y30" s="19"/>
    </row>
    <row r="31" spans="2:25" ht="13.5" customHeight="1">
      <c r="B31" s="7"/>
      <c r="C31" s="16"/>
      <c r="D31" s="22"/>
      <c r="E31" s="26"/>
      <c r="F31" s="30"/>
      <c r="G31" s="34"/>
      <c r="H31" s="26"/>
      <c r="I31" s="30"/>
      <c r="J31" s="34"/>
      <c r="K31" s="46"/>
      <c r="L31" s="50"/>
      <c r="M31" s="58"/>
      <c r="N31" s="63"/>
      <c r="O31" s="65"/>
      <c r="P31" s="67"/>
      <c r="Q31" s="72"/>
      <c r="R31" s="76"/>
      <c r="S31" s="81"/>
      <c r="T31" s="83"/>
      <c r="U31" s="85"/>
      <c r="V31" s="87"/>
      <c r="W31" s="5"/>
      <c r="X31" s="14"/>
      <c r="Y31" s="20"/>
    </row>
    <row r="32" spans="2:25" ht="13.5" customHeight="1">
      <c r="B32" s="6"/>
      <c r="C32" s="15"/>
      <c r="D32" s="21"/>
      <c r="E32" s="25"/>
      <c r="F32" s="29"/>
      <c r="G32" s="33"/>
      <c r="H32" s="25"/>
      <c r="I32" s="29"/>
      <c r="J32" s="33"/>
      <c r="K32" s="45" t="str">
        <f>IF(H32="","",H32-E32)</f>
        <v/>
      </c>
      <c r="L32" s="49"/>
      <c r="M32" s="57"/>
      <c r="N32" s="62" t="str">
        <f>IF(K32="","",IF($H$8=リスト!$B$2,VLOOKUP(K32,リスト!$B$12:$D$21,2,TRUE),IF($H$8=リスト!$B$3,VLOOKUP(K32,リスト!$B$12:$D$21,3,TRUE),"")))</f>
        <v/>
      </c>
      <c r="O32" s="64"/>
      <c r="P32" s="66"/>
      <c r="Q32" s="71" t="str">
        <f>IF(N32="","",IF($H$10=リスト!$B$6,0,IF(原本!$H$10=リスト!$B$7,原本!N32*0.05,IF(原本!$H$10=リスト!$B$8,原本!N32*0.1,""))))</f>
        <v/>
      </c>
      <c r="R32" s="75"/>
      <c r="S32" s="80"/>
      <c r="T32" s="82" t="str">
        <f>IF(N32="","",N32-Q32)</f>
        <v/>
      </c>
      <c r="U32" s="84"/>
      <c r="V32" s="86"/>
      <c r="W32" s="69"/>
      <c r="X32" s="13"/>
      <c r="Y32" s="19"/>
    </row>
    <row r="33" spans="2:25" ht="13.5" customHeight="1">
      <c r="B33" s="7"/>
      <c r="C33" s="16"/>
      <c r="D33" s="22"/>
      <c r="E33" s="26"/>
      <c r="F33" s="30"/>
      <c r="G33" s="34"/>
      <c r="H33" s="26"/>
      <c r="I33" s="30"/>
      <c r="J33" s="34"/>
      <c r="K33" s="46"/>
      <c r="L33" s="50"/>
      <c r="M33" s="58"/>
      <c r="N33" s="63"/>
      <c r="O33" s="65"/>
      <c r="P33" s="67"/>
      <c r="Q33" s="72"/>
      <c r="R33" s="76"/>
      <c r="S33" s="81"/>
      <c r="T33" s="83"/>
      <c r="U33" s="85"/>
      <c r="V33" s="87"/>
      <c r="W33" s="5"/>
      <c r="X33" s="14"/>
      <c r="Y33" s="20"/>
    </row>
    <row r="34" spans="2:25" ht="13.5" customHeight="1">
      <c r="B34" s="6"/>
      <c r="C34" s="15"/>
      <c r="D34" s="21"/>
      <c r="E34" s="25"/>
      <c r="F34" s="29"/>
      <c r="G34" s="33"/>
      <c r="H34" s="25"/>
      <c r="I34" s="29"/>
      <c r="J34" s="33"/>
      <c r="K34" s="45" t="str">
        <f>IF(H34="","",H34-E34)</f>
        <v/>
      </c>
      <c r="L34" s="49"/>
      <c r="M34" s="57"/>
      <c r="N34" s="62" t="str">
        <f>IF(K34="","",IF($H$8=リスト!$B$2,VLOOKUP(K34,リスト!$B$12:$D$21,2,TRUE),IF($H$8=リスト!$B$3,VLOOKUP(K34,リスト!$B$12:$D$21,3,TRUE),"")))</f>
        <v/>
      </c>
      <c r="O34" s="64"/>
      <c r="P34" s="66"/>
      <c r="Q34" s="71" t="str">
        <f>IF(N34="","",IF($H$10=リスト!$B$6,0,IF(原本!$H$10=リスト!$B$7,原本!N34*0.05,IF(原本!$H$10=リスト!$B$8,原本!N34*0.1,""))))</f>
        <v/>
      </c>
      <c r="R34" s="75"/>
      <c r="S34" s="80"/>
      <c r="T34" s="82" t="str">
        <f>IF(N34="","",N34-Q34)</f>
        <v/>
      </c>
      <c r="U34" s="84"/>
      <c r="V34" s="86"/>
      <c r="W34" s="69"/>
      <c r="X34" s="13"/>
      <c r="Y34" s="19"/>
    </row>
    <row r="35" spans="2:25" ht="13.5" customHeight="1">
      <c r="B35" s="7"/>
      <c r="C35" s="16"/>
      <c r="D35" s="22"/>
      <c r="E35" s="26"/>
      <c r="F35" s="30"/>
      <c r="G35" s="34"/>
      <c r="H35" s="26"/>
      <c r="I35" s="30"/>
      <c r="J35" s="34"/>
      <c r="K35" s="46"/>
      <c r="L35" s="50"/>
      <c r="M35" s="58"/>
      <c r="N35" s="63"/>
      <c r="O35" s="65"/>
      <c r="P35" s="67"/>
      <c r="Q35" s="72"/>
      <c r="R35" s="76"/>
      <c r="S35" s="81"/>
      <c r="T35" s="83"/>
      <c r="U35" s="85"/>
      <c r="V35" s="87"/>
      <c r="W35" s="5"/>
      <c r="X35" s="14"/>
      <c r="Y35" s="20"/>
    </row>
    <row r="36" spans="2:25" ht="13.5" customHeight="1">
      <c r="B36" s="6"/>
      <c r="C36" s="15"/>
      <c r="D36" s="21"/>
      <c r="E36" s="25"/>
      <c r="F36" s="29"/>
      <c r="G36" s="33"/>
      <c r="H36" s="25"/>
      <c r="I36" s="29"/>
      <c r="J36" s="33"/>
      <c r="K36" s="45" t="str">
        <f>IF(H36="","",H36-E36)</f>
        <v/>
      </c>
      <c r="L36" s="49"/>
      <c r="M36" s="57"/>
      <c r="N36" s="62" t="str">
        <f>IF(K36="","",IF($H$8=リスト!$B$2,VLOOKUP(K36,リスト!$B$12:$D$21,2,TRUE),IF($H$8=リスト!$B$3,VLOOKUP(K36,リスト!$B$12:$D$21,3,TRUE),"")))</f>
        <v/>
      </c>
      <c r="O36" s="64"/>
      <c r="P36" s="66"/>
      <c r="Q36" s="71" t="str">
        <f>IF(N36="","",IF($H$10=リスト!$B$6,0,IF(原本!$H$10=リスト!$B$7,原本!N36*0.05,IF(原本!$H$10=リスト!$B$8,原本!N36*0.1,""))))</f>
        <v/>
      </c>
      <c r="R36" s="75"/>
      <c r="S36" s="80"/>
      <c r="T36" s="82" t="str">
        <f>IF(N36="","",N36-Q36)</f>
        <v/>
      </c>
      <c r="U36" s="84"/>
      <c r="V36" s="86"/>
      <c r="W36" s="69"/>
      <c r="X36" s="13"/>
      <c r="Y36" s="19"/>
    </row>
    <row r="37" spans="2:25" ht="13.5" customHeight="1">
      <c r="B37" s="7"/>
      <c r="C37" s="16"/>
      <c r="D37" s="22"/>
      <c r="E37" s="26"/>
      <c r="F37" s="30"/>
      <c r="G37" s="34"/>
      <c r="H37" s="26"/>
      <c r="I37" s="30"/>
      <c r="J37" s="34"/>
      <c r="K37" s="46"/>
      <c r="L37" s="50"/>
      <c r="M37" s="58"/>
      <c r="N37" s="63"/>
      <c r="O37" s="65"/>
      <c r="P37" s="67"/>
      <c r="Q37" s="72"/>
      <c r="R37" s="76"/>
      <c r="S37" s="81"/>
      <c r="T37" s="83"/>
      <c r="U37" s="85"/>
      <c r="V37" s="87"/>
      <c r="W37" s="5"/>
      <c r="X37" s="14"/>
      <c r="Y37" s="20"/>
    </row>
    <row r="38" spans="2:25" ht="13.5" customHeight="1">
      <c r="B38" s="6"/>
      <c r="C38" s="15"/>
      <c r="D38" s="21"/>
      <c r="E38" s="25"/>
      <c r="F38" s="29"/>
      <c r="G38" s="33"/>
      <c r="H38" s="25"/>
      <c r="I38" s="29"/>
      <c r="J38" s="33"/>
      <c r="K38" s="45" t="str">
        <f>IF(H38="","",H38-E38)</f>
        <v/>
      </c>
      <c r="L38" s="49"/>
      <c r="M38" s="57"/>
      <c r="N38" s="62" t="str">
        <f>IF(K38="","",IF($H$8=リスト!$B$2,VLOOKUP(K38,リスト!$B$12:$D$21,2,TRUE),IF($H$8=リスト!$B$3,VLOOKUP(K38,リスト!$B$12:$D$21,3,TRUE),"")))</f>
        <v/>
      </c>
      <c r="O38" s="64"/>
      <c r="P38" s="66"/>
      <c r="Q38" s="71" t="str">
        <f>IF(N38="","",IF($H$10=リスト!$B$6,0,IF(原本!$H$10=リスト!$B$7,原本!N38*0.05,IF(原本!$H$10=リスト!$B$8,原本!N38*0.1,""))))</f>
        <v/>
      </c>
      <c r="R38" s="75"/>
      <c r="S38" s="80"/>
      <c r="T38" s="82" t="str">
        <f>IF(N38="","",N38-Q38)</f>
        <v/>
      </c>
      <c r="U38" s="84"/>
      <c r="V38" s="86"/>
      <c r="W38" s="69"/>
      <c r="X38" s="13"/>
      <c r="Y38" s="19"/>
    </row>
    <row r="39" spans="2:25" ht="13.5" customHeight="1">
      <c r="B39" s="7"/>
      <c r="C39" s="16"/>
      <c r="D39" s="22"/>
      <c r="E39" s="26"/>
      <c r="F39" s="30"/>
      <c r="G39" s="34"/>
      <c r="H39" s="26"/>
      <c r="I39" s="30"/>
      <c r="J39" s="34"/>
      <c r="K39" s="46"/>
      <c r="L39" s="50"/>
      <c r="M39" s="58"/>
      <c r="N39" s="63"/>
      <c r="O39" s="65"/>
      <c r="P39" s="67"/>
      <c r="Q39" s="72"/>
      <c r="R39" s="76"/>
      <c r="S39" s="81"/>
      <c r="T39" s="83"/>
      <c r="U39" s="85"/>
      <c r="V39" s="87"/>
      <c r="W39" s="5"/>
      <c r="X39" s="14"/>
      <c r="Y39" s="20"/>
    </row>
    <row r="40" spans="2:25" ht="13.5" customHeight="1">
      <c r="B40" s="6"/>
      <c r="C40" s="15"/>
      <c r="D40" s="21"/>
      <c r="E40" s="25"/>
      <c r="F40" s="29"/>
      <c r="G40" s="33"/>
      <c r="H40" s="25"/>
      <c r="I40" s="29"/>
      <c r="J40" s="33"/>
      <c r="K40" s="45" t="str">
        <f>IF(H40="","",H40-E40)</f>
        <v/>
      </c>
      <c r="L40" s="49"/>
      <c r="M40" s="57"/>
      <c r="N40" s="62" t="str">
        <f>IF(K40="","",IF($H$8=リスト!$B$2,VLOOKUP(K40,リスト!$B$12:$D$21,2,TRUE),IF($H$8=リスト!$B$3,VLOOKUP(K40,リスト!$B$12:$D$21,3,TRUE),"")))</f>
        <v/>
      </c>
      <c r="O40" s="64"/>
      <c r="P40" s="66"/>
      <c r="Q40" s="71" t="str">
        <f>IF(N40="","",IF($H$10=リスト!$B$6,0,IF(原本!$H$10=リスト!$B$7,原本!N40*0.05,IF(原本!$H$10=リスト!$B$8,原本!N40*0.1,""))))</f>
        <v/>
      </c>
      <c r="R40" s="75"/>
      <c r="S40" s="80"/>
      <c r="T40" s="82" t="str">
        <f>IF(N40="","",N40-Q40)</f>
        <v/>
      </c>
      <c r="U40" s="84"/>
      <c r="V40" s="86"/>
      <c r="W40" s="69"/>
      <c r="X40" s="13"/>
      <c r="Y40" s="19"/>
    </row>
    <row r="41" spans="2:25" ht="13.5" customHeight="1">
      <c r="B41" s="7"/>
      <c r="C41" s="16"/>
      <c r="D41" s="22"/>
      <c r="E41" s="26"/>
      <c r="F41" s="30"/>
      <c r="G41" s="34"/>
      <c r="H41" s="26"/>
      <c r="I41" s="30"/>
      <c r="J41" s="34"/>
      <c r="K41" s="46"/>
      <c r="L41" s="50"/>
      <c r="M41" s="58"/>
      <c r="N41" s="63"/>
      <c r="O41" s="65"/>
      <c r="P41" s="67"/>
      <c r="Q41" s="72"/>
      <c r="R41" s="76"/>
      <c r="S41" s="81"/>
      <c r="T41" s="83"/>
      <c r="U41" s="85"/>
      <c r="V41" s="87"/>
      <c r="W41" s="5"/>
      <c r="X41" s="14"/>
      <c r="Y41" s="20"/>
    </row>
    <row r="42" spans="2:25" ht="13.5" customHeight="1">
      <c r="B42" s="6"/>
      <c r="C42" s="15"/>
      <c r="D42" s="21"/>
      <c r="E42" s="25"/>
      <c r="F42" s="29"/>
      <c r="G42" s="33"/>
      <c r="H42" s="25"/>
      <c r="I42" s="29"/>
      <c r="J42" s="33"/>
      <c r="K42" s="45" t="str">
        <f>IF(H42="","",H42-E42)</f>
        <v/>
      </c>
      <c r="L42" s="49"/>
      <c r="M42" s="57"/>
      <c r="N42" s="62" t="str">
        <f>IF(K42="","",IF($H$8=リスト!$B$2,VLOOKUP(K42,リスト!$B$12:$D$21,2,TRUE),IF($H$8=リスト!$B$3,VLOOKUP(K42,リスト!$B$12:$D$21,3,TRUE),"")))</f>
        <v/>
      </c>
      <c r="O42" s="64"/>
      <c r="P42" s="66"/>
      <c r="Q42" s="71" t="str">
        <f>IF(N42="","",IF($H$10=リスト!$B$6,0,IF(原本!$H$10=リスト!$B$7,原本!N42*0.05,IF(原本!$H$10=リスト!$B$8,原本!N42*0.1,""))))</f>
        <v/>
      </c>
      <c r="R42" s="75"/>
      <c r="S42" s="80"/>
      <c r="T42" s="82" t="str">
        <f>IF(N42="","",N42-Q42)</f>
        <v/>
      </c>
      <c r="U42" s="84"/>
      <c r="V42" s="86"/>
      <c r="W42" s="69"/>
      <c r="X42" s="13"/>
      <c r="Y42" s="19"/>
    </row>
    <row r="43" spans="2:25" ht="13.5" customHeight="1">
      <c r="B43" s="7"/>
      <c r="C43" s="16"/>
      <c r="D43" s="22"/>
      <c r="E43" s="26"/>
      <c r="F43" s="30"/>
      <c r="G43" s="34"/>
      <c r="H43" s="26"/>
      <c r="I43" s="30"/>
      <c r="J43" s="34"/>
      <c r="K43" s="46"/>
      <c r="L43" s="50"/>
      <c r="M43" s="58"/>
      <c r="N43" s="63"/>
      <c r="O43" s="65"/>
      <c r="P43" s="67"/>
      <c r="Q43" s="72"/>
      <c r="R43" s="76"/>
      <c r="S43" s="81"/>
      <c r="T43" s="83"/>
      <c r="U43" s="85"/>
      <c r="V43" s="87"/>
      <c r="W43" s="5"/>
      <c r="X43" s="14"/>
      <c r="Y43" s="20"/>
    </row>
    <row r="44" spans="2:25" ht="13.5" customHeight="1">
      <c r="B44" s="8" t="s">
        <v>34</v>
      </c>
      <c r="C44" s="17"/>
      <c r="D44" s="17"/>
      <c r="E44" s="17"/>
      <c r="F44" s="17"/>
      <c r="G44" s="17"/>
      <c r="H44" s="17"/>
      <c r="I44" s="17"/>
      <c r="J44" s="43"/>
      <c r="K44" s="47">
        <f>SUM(K14:M43)</f>
        <v>2.0833333333332982e-002</v>
      </c>
      <c r="L44" s="51"/>
      <c r="M44" s="59"/>
      <c r="N44" s="62">
        <f>SUM(N14:P43)</f>
        <v>600</v>
      </c>
      <c r="O44" s="64"/>
      <c r="P44" s="66"/>
      <c r="Q44" s="62">
        <f>SUM(Q14:S43)</f>
        <v>0</v>
      </c>
      <c r="R44" s="64"/>
      <c r="S44" s="66"/>
      <c r="T44" s="62">
        <f>SUM(T14:V43)</f>
        <v>600</v>
      </c>
      <c r="U44" s="64"/>
      <c r="V44" s="66"/>
      <c r="W44" s="88"/>
      <c r="X44" s="90"/>
      <c r="Y44" s="92"/>
    </row>
    <row r="45" spans="2:25" ht="13.5" customHeight="1">
      <c r="B45" s="9"/>
      <c r="C45" s="18"/>
      <c r="D45" s="18"/>
      <c r="E45" s="18"/>
      <c r="F45" s="18"/>
      <c r="G45" s="18"/>
      <c r="H45" s="18"/>
      <c r="I45" s="18"/>
      <c r="J45" s="44"/>
      <c r="K45" s="48"/>
      <c r="L45" s="52"/>
      <c r="M45" s="60"/>
      <c r="N45" s="63"/>
      <c r="O45" s="65"/>
      <c r="P45" s="67"/>
      <c r="Q45" s="63"/>
      <c r="R45" s="65"/>
      <c r="S45" s="67"/>
      <c r="T45" s="63"/>
      <c r="U45" s="65"/>
      <c r="V45" s="67"/>
      <c r="W45" s="89"/>
      <c r="X45" s="91"/>
      <c r="Y45" s="93"/>
    </row>
    <row r="46" spans="2:25" ht="13.5" customHeight="1">
      <c r="B46" s="1" t="s">
        <v>24</v>
      </c>
    </row>
    <row r="47" spans="2:25" ht="13.5" customHeight="1">
      <c r="B47" s="10" t="s">
        <v>20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2:25" ht="13.5" customHeight="1">
      <c r="B48" s="11" t="s">
        <v>58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2:25" ht="13.5" customHeight="1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2:25" ht="13.5" customHeight="1">
      <c r="B50" s="11" t="s">
        <v>48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 spans="2:25" ht="13.5" customHeight="1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</sheetData>
  <mergeCells count="154">
    <mergeCell ref="C3:O3"/>
    <mergeCell ref="Q3:R3"/>
    <mergeCell ref="T3:U3"/>
    <mergeCell ref="V3:W3"/>
    <mergeCell ref="B47:Y47"/>
    <mergeCell ref="B4:G5"/>
    <mergeCell ref="H4:Y5"/>
    <mergeCell ref="B6:G7"/>
    <mergeCell ref="H6:M7"/>
    <mergeCell ref="N6:S7"/>
    <mergeCell ref="T6:Y7"/>
    <mergeCell ref="B8:G9"/>
    <mergeCell ref="H8:M9"/>
    <mergeCell ref="N8:S9"/>
    <mergeCell ref="T8:W9"/>
    <mergeCell ref="X8:Y9"/>
    <mergeCell ref="B10:G11"/>
    <mergeCell ref="H10:Y11"/>
    <mergeCell ref="B12:D13"/>
    <mergeCell ref="E12:G13"/>
    <mergeCell ref="H12:J13"/>
    <mergeCell ref="K12:M13"/>
    <mergeCell ref="N12:P13"/>
    <mergeCell ref="Q12:S13"/>
    <mergeCell ref="T12:V13"/>
    <mergeCell ref="W12:Y13"/>
    <mergeCell ref="B14:D15"/>
    <mergeCell ref="E14:G15"/>
    <mergeCell ref="H14:J15"/>
    <mergeCell ref="K14:M15"/>
    <mergeCell ref="N14:P15"/>
    <mergeCell ref="Q14:S15"/>
    <mergeCell ref="T14:V15"/>
    <mergeCell ref="W14:Y15"/>
    <mergeCell ref="B16:D17"/>
    <mergeCell ref="E16:G17"/>
    <mergeCell ref="H16:J17"/>
    <mergeCell ref="K16:M17"/>
    <mergeCell ref="N16:P17"/>
    <mergeCell ref="Q16:S17"/>
    <mergeCell ref="T16:V17"/>
    <mergeCell ref="W16:Y17"/>
    <mergeCell ref="B18:D19"/>
    <mergeCell ref="E18:G19"/>
    <mergeCell ref="H18:J19"/>
    <mergeCell ref="K18:M19"/>
    <mergeCell ref="N18:P19"/>
    <mergeCell ref="Q18:S19"/>
    <mergeCell ref="T18:V19"/>
    <mergeCell ref="W18:Y19"/>
    <mergeCell ref="B20:D21"/>
    <mergeCell ref="E20:G21"/>
    <mergeCell ref="H20:J21"/>
    <mergeCell ref="K20:M21"/>
    <mergeCell ref="N20:P21"/>
    <mergeCell ref="Q20:S21"/>
    <mergeCell ref="T20:V21"/>
    <mergeCell ref="W20:Y21"/>
    <mergeCell ref="B22:D23"/>
    <mergeCell ref="E22:G23"/>
    <mergeCell ref="H22:J23"/>
    <mergeCell ref="K22:M23"/>
    <mergeCell ref="N22:P23"/>
    <mergeCell ref="Q22:S23"/>
    <mergeCell ref="T22:V23"/>
    <mergeCell ref="W22:Y23"/>
    <mergeCell ref="B24:D25"/>
    <mergeCell ref="E24:G25"/>
    <mergeCell ref="H24:J25"/>
    <mergeCell ref="K24:M25"/>
    <mergeCell ref="N24:P25"/>
    <mergeCell ref="Q24:S25"/>
    <mergeCell ref="T24:V25"/>
    <mergeCell ref="W24:Y25"/>
    <mergeCell ref="B26:D27"/>
    <mergeCell ref="E26:G27"/>
    <mergeCell ref="H26:J27"/>
    <mergeCell ref="K26:M27"/>
    <mergeCell ref="N26:P27"/>
    <mergeCell ref="Q26:S27"/>
    <mergeCell ref="T26:V27"/>
    <mergeCell ref="W26:Y27"/>
    <mergeCell ref="B28:D29"/>
    <mergeCell ref="E28:G29"/>
    <mergeCell ref="H28:J29"/>
    <mergeCell ref="K28:M29"/>
    <mergeCell ref="N28:P29"/>
    <mergeCell ref="Q28:S29"/>
    <mergeCell ref="T28:V29"/>
    <mergeCell ref="W28:Y29"/>
    <mergeCell ref="B30:D31"/>
    <mergeCell ref="E30:G31"/>
    <mergeCell ref="H30:J31"/>
    <mergeCell ref="K30:M31"/>
    <mergeCell ref="N30:P31"/>
    <mergeCell ref="Q30:S31"/>
    <mergeCell ref="T30:V31"/>
    <mergeCell ref="W30:Y31"/>
    <mergeCell ref="B32:D33"/>
    <mergeCell ref="E32:G33"/>
    <mergeCell ref="H32:J33"/>
    <mergeCell ref="K32:M33"/>
    <mergeCell ref="N32:P33"/>
    <mergeCell ref="Q32:S33"/>
    <mergeCell ref="T32:V33"/>
    <mergeCell ref="W32:Y33"/>
    <mergeCell ref="B34:D35"/>
    <mergeCell ref="E34:G35"/>
    <mergeCell ref="H34:J35"/>
    <mergeCell ref="K34:M35"/>
    <mergeCell ref="N34:P35"/>
    <mergeCell ref="Q34:S35"/>
    <mergeCell ref="T34:V35"/>
    <mergeCell ref="W34:Y35"/>
    <mergeCell ref="B36:D37"/>
    <mergeCell ref="E36:G37"/>
    <mergeCell ref="H36:J37"/>
    <mergeCell ref="K36:M37"/>
    <mergeCell ref="N36:P37"/>
    <mergeCell ref="Q36:S37"/>
    <mergeCell ref="T36:V37"/>
    <mergeCell ref="W36:Y37"/>
    <mergeCell ref="B38:D39"/>
    <mergeCell ref="E38:G39"/>
    <mergeCell ref="H38:J39"/>
    <mergeCell ref="K38:M39"/>
    <mergeCell ref="N38:P39"/>
    <mergeCell ref="Q38:S39"/>
    <mergeCell ref="T38:V39"/>
    <mergeCell ref="W38:Y39"/>
    <mergeCell ref="B40:D41"/>
    <mergeCell ref="E40:G41"/>
    <mergeCell ref="H40:J41"/>
    <mergeCell ref="K40:M41"/>
    <mergeCell ref="N40:P41"/>
    <mergeCell ref="Q40:S41"/>
    <mergeCell ref="T40:V41"/>
    <mergeCell ref="W40:Y41"/>
    <mergeCell ref="B42:D43"/>
    <mergeCell ref="E42:G43"/>
    <mergeCell ref="H42:J43"/>
    <mergeCell ref="K42:M43"/>
    <mergeCell ref="N42:P43"/>
    <mergeCell ref="Q42:S43"/>
    <mergeCell ref="T42:V43"/>
    <mergeCell ref="W42:Y43"/>
    <mergeCell ref="B44:J45"/>
    <mergeCell ref="K44:M45"/>
    <mergeCell ref="N44:P45"/>
    <mergeCell ref="Q44:S45"/>
    <mergeCell ref="T44:V45"/>
    <mergeCell ref="W44:Y45"/>
    <mergeCell ref="B48:Y49"/>
    <mergeCell ref="B50:Y51"/>
  </mergeCells>
  <phoneticPr fontId="1"/>
  <pageMargins left="0.98425196850393704" right="0.98425196850393704" top="0.98425196850393704" bottom="0.98425196850393704" header="0.31496062992125984" footer="0.31496062992125984"/>
  <pageSetup paperSize="9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0" showInputMessage="1" showErrorMessage="1">
          <x14:formula1>
            <xm:f>リスト!$B$1:$B$3</xm:f>
          </x14:formula1>
          <xm:sqref>H8</xm:sqref>
        </x14:dataValidation>
        <x14:dataValidation type="list" allowBlank="1" showDropDown="0" showInputMessage="1" showErrorMessage="1">
          <x14:formula1>
            <xm:f>リスト!$B$5:$B$8</xm:f>
          </x14:formula1>
          <xm:sqref>H10</xm:sqref>
        </x14:dataValidation>
        <x14:dataValidation type="list" allowBlank="1" showDropDown="0" showInputMessage="1" showErrorMessage="1">
          <x14:formula1>
            <xm:f>リスト!$B$23:$B$35</xm:f>
          </x14:formula1>
          <xm:sqref>T3:U3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15"/>
  <sheetViews>
    <sheetView workbookViewId="0">
      <selection activeCell="A12" sqref="A12"/>
    </sheetView>
  </sheetViews>
  <sheetFormatPr defaultRowHeight="18.75"/>
  <cols>
    <col min="1" max="1" width="17.125" customWidth="1"/>
    <col min="2" max="2" width="62.625" customWidth="1"/>
  </cols>
  <sheetData>
    <row r="1" spans="1:2">
      <c r="A1" t="s">
        <v>35</v>
      </c>
    </row>
    <row r="3" spans="1:2">
      <c r="A3" s="94" t="s">
        <v>37</v>
      </c>
      <c r="B3" s="94" t="s">
        <v>32</v>
      </c>
    </row>
    <row r="4" spans="1:2" ht="37.5">
      <c r="A4" s="94" t="s">
        <v>2</v>
      </c>
      <c r="B4" s="95" t="s">
        <v>52</v>
      </c>
    </row>
    <row r="5" spans="1:2">
      <c r="A5" s="94" t="s">
        <v>27</v>
      </c>
      <c r="B5" s="94" t="s">
        <v>39</v>
      </c>
    </row>
    <row r="6" spans="1:2">
      <c r="A6" s="94" t="s">
        <v>7</v>
      </c>
      <c r="B6" s="94" t="s">
        <v>43</v>
      </c>
    </row>
    <row r="7" spans="1:2">
      <c r="A7" s="94" t="s">
        <v>12</v>
      </c>
      <c r="B7" s="94" t="s">
        <v>50</v>
      </c>
    </row>
    <row r="8" spans="1:2">
      <c r="A8" s="94" t="s">
        <v>9</v>
      </c>
      <c r="B8" s="94" t="s">
        <v>41</v>
      </c>
    </row>
    <row r="9" spans="1:2" ht="56.25">
      <c r="A9" s="94" t="s">
        <v>14</v>
      </c>
      <c r="B9" s="95" t="s">
        <v>18</v>
      </c>
    </row>
    <row r="10" spans="1:2">
      <c r="A10" s="94" t="s">
        <v>15</v>
      </c>
      <c r="B10" s="95" t="s">
        <v>45</v>
      </c>
    </row>
    <row r="11" spans="1:2" ht="37.5">
      <c r="A11" s="94" t="s">
        <v>59</v>
      </c>
      <c r="B11" s="95" t="s">
        <v>42</v>
      </c>
    </row>
    <row r="12" spans="1:2">
      <c r="A12" s="94" t="s">
        <v>10</v>
      </c>
      <c r="B12" s="95" t="s">
        <v>54</v>
      </c>
    </row>
    <row r="13" spans="1:2" ht="37.5">
      <c r="A13" s="94" t="s">
        <v>19</v>
      </c>
      <c r="B13" s="95" t="s">
        <v>56</v>
      </c>
    </row>
    <row r="14" spans="1:2" ht="37.5">
      <c r="A14" s="94" t="s">
        <v>21</v>
      </c>
      <c r="B14" s="95" t="s">
        <v>57</v>
      </c>
    </row>
    <row r="15" spans="1:2" ht="56.25">
      <c r="A15" s="94" t="s">
        <v>40</v>
      </c>
      <c r="B15" s="95" t="s">
        <v>11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5"/>
  <sheetViews>
    <sheetView workbookViewId="0">
      <selection activeCell="G9" sqref="G9"/>
    </sheetView>
  </sheetViews>
  <sheetFormatPr defaultRowHeight="18.75"/>
  <cols>
    <col min="1" max="1" width="19.875" customWidth="1"/>
    <col min="2" max="4" width="17.25" bestFit="1" customWidth="1"/>
  </cols>
  <sheetData>
    <row r="1" spans="1:4">
      <c r="A1" s="94" t="s">
        <v>14</v>
      </c>
      <c r="B1" s="94"/>
    </row>
    <row r="2" spans="1:4">
      <c r="A2" s="94"/>
      <c r="B2" s="97" t="s">
        <v>55</v>
      </c>
    </row>
    <row r="3" spans="1:4">
      <c r="A3" s="94"/>
      <c r="B3" s="97" t="s">
        <v>30</v>
      </c>
    </row>
    <row r="5" spans="1:4">
      <c r="A5" s="94" t="s">
        <v>17</v>
      </c>
      <c r="B5" s="94"/>
    </row>
    <row r="6" spans="1:4">
      <c r="A6" s="94"/>
      <c r="B6" s="94" t="s">
        <v>38</v>
      </c>
    </row>
    <row r="7" spans="1:4">
      <c r="A7" s="94"/>
      <c r="B7" s="94" t="s">
        <v>46</v>
      </c>
    </row>
    <row r="8" spans="1:4">
      <c r="A8" s="94"/>
      <c r="B8" s="94" t="s">
        <v>25</v>
      </c>
    </row>
    <row r="10" spans="1:4">
      <c r="A10" t="s">
        <v>31</v>
      </c>
    </row>
    <row r="11" spans="1:4">
      <c r="A11" t="s">
        <v>62</v>
      </c>
      <c r="B11" t="s">
        <v>49</v>
      </c>
      <c r="C11" s="98" t="s">
        <v>36</v>
      </c>
      <c r="D11" s="98" t="s">
        <v>33</v>
      </c>
    </row>
    <row r="12" spans="1:4">
      <c r="A12" s="96" t="s">
        <v>8</v>
      </c>
      <c r="B12" s="96">
        <v>0</v>
      </c>
      <c r="C12" s="99">
        <v>0</v>
      </c>
      <c r="D12" s="99">
        <v>0</v>
      </c>
    </row>
    <row r="13" spans="1:4">
      <c r="A13" s="96" t="s">
        <v>0</v>
      </c>
      <c r="B13" s="96">
        <v>2.0138888888888901e-002</v>
      </c>
      <c r="C13" s="99">
        <v>600</v>
      </c>
      <c r="D13" s="99">
        <v>1200</v>
      </c>
    </row>
    <row r="14" spans="1:4">
      <c r="A14" s="96" t="s">
        <v>53</v>
      </c>
      <c r="B14" s="96">
        <v>4.0972222222222202e-002</v>
      </c>
      <c r="C14" s="99">
        <v>900</v>
      </c>
      <c r="D14" s="99">
        <v>1900</v>
      </c>
    </row>
    <row r="15" spans="1:4">
      <c r="A15" s="96" t="s">
        <v>47</v>
      </c>
      <c r="B15" s="96">
        <v>8.2638888888888901e-002</v>
      </c>
      <c r="C15" s="99">
        <v>1200</v>
      </c>
      <c r="D15" s="99">
        <v>2500</v>
      </c>
    </row>
    <row r="16" spans="1:4">
      <c r="A16" s="96" t="s">
        <v>5</v>
      </c>
      <c r="B16" s="96">
        <v>0.124305555555556</v>
      </c>
      <c r="C16" s="99">
        <v>1800</v>
      </c>
      <c r="D16" s="99">
        <v>4000</v>
      </c>
    </row>
    <row r="17" spans="1:4">
      <c r="A17" s="96" t="s">
        <v>44</v>
      </c>
      <c r="B17" s="96">
        <v>0.16597222222222199</v>
      </c>
      <c r="C17" s="99">
        <v>2400</v>
      </c>
      <c r="D17" s="99">
        <v>5300</v>
      </c>
    </row>
    <row r="18" spans="1:4">
      <c r="A18" s="96" t="s">
        <v>60</v>
      </c>
      <c r="B18" s="96">
        <v>0.20763888888888901</v>
      </c>
      <c r="C18" s="99">
        <v>3000</v>
      </c>
      <c r="D18" s="99">
        <v>6600</v>
      </c>
    </row>
    <row r="19" spans="1:4">
      <c r="A19" s="96" t="s">
        <v>61</v>
      </c>
      <c r="B19" s="96">
        <v>0.249305555555556</v>
      </c>
      <c r="C19" s="99">
        <v>3600</v>
      </c>
      <c r="D19" s="99">
        <v>7900</v>
      </c>
    </row>
    <row r="20" spans="1:4">
      <c r="A20" s="96" t="s">
        <v>51</v>
      </c>
      <c r="B20" s="96">
        <v>0.29097222222222202</v>
      </c>
      <c r="C20" s="99">
        <v>4200</v>
      </c>
      <c r="D20" s="99">
        <v>9200</v>
      </c>
    </row>
    <row r="21" spans="1:4">
      <c r="A21" s="96" t="s">
        <v>13</v>
      </c>
      <c r="B21" s="96">
        <v>0.33263888888888898</v>
      </c>
      <c r="C21" s="99">
        <v>4800</v>
      </c>
      <c r="D21" s="99">
        <v>10600</v>
      </c>
    </row>
    <row r="23" spans="1:4">
      <c r="A23" s="94" t="s">
        <v>27</v>
      </c>
      <c r="B23" s="94"/>
    </row>
    <row r="24" spans="1:4">
      <c r="A24" s="94"/>
      <c r="B24" s="94">
        <v>1</v>
      </c>
    </row>
    <row r="25" spans="1:4">
      <c r="A25" s="94"/>
      <c r="B25" s="94">
        <v>2</v>
      </c>
    </row>
    <row r="26" spans="1:4">
      <c r="A26" s="94"/>
      <c r="B26" s="94">
        <v>3</v>
      </c>
    </row>
    <row r="27" spans="1:4">
      <c r="A27" s="94"/>
      <c r="B27" s="94">
        <v>4</v>
      </c>
    </row>
    <row r="28" spans="1:4">
      <c r="A28" s="94"/>
      <c r="B28" s="94">
        <v>5</v>
      </c>
    </row>
    <row r="29" spans="1:4">
      <c r="A29" s="94"/>
      <c r="B29" s="94">
        <v>6</v>
      </c>
    </row>
    <row r="30" spans="1:4">
      <c r="A30" s="94"/>
      <c r="B30" s="94">
        <v>7</v>
      </c>
    </row>
    <row r="31" spans="1:4">
      <c r="A31" s="94"/>
      <c r="B31" s="94">
        <v>8</v>
      </c>
    </row>
    <row r="32" spans="1:4">
      <c r="A32" s="94"/>
      <c r="B32" s="94">
        <v>9</v>
      </c>
    </row>
    <row r="33" spans="1:2">
      <c r="A33" s="94"/>
      <c r="B33" s="94">
        <v>10</v>
      </c>
    </row>
    <row r="34" spans="1:2">
      <c r="A34" s="94"/>
      <c r="B34" s="94">
        <v>11</v>
      </c>
    </row>
    <row r="35" spans="1:2">
      <c r="A35" s="94"/>
      <c r="B35" s="94">
        <v>12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原本</vt:lpstr>
      <vt:lpstr>使い方</vt:lpstr>
      <vt:lpstr>リスト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2025-05-14T01:58:32Z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2025-05-14T01:58:32Z</vt:filetime>
  </property>
</Properties>
</file>