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EiXz2BDzSfF1W5uMbEA89OYCY6oAN+bOeJKoqitF7dLKMpR36Iv2McV+CsQ7TMdTyBHB1L06UybcJfib/u/l7w==" workbookSaltValue="pXA8HelgjyHFeFiXJsD+vA==" workbookSpinCount="100000"/>
  <bookViews>
    <workbookView xWindow="-120" yWindow="-120" windowWidth="20730" windowHeight="11040"/>
  </bookViews>
  <sheets>
    <sheet name="法適用_下水道事業" sheetId="4" r:id="rId1"/>
    <sheet name="データ" sheetId="5" state="hidden" r:id="rId2"/>
  </sheet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<sst xmlns="http://schemas.openxmlformats.org/spreadsheetml/2006/main" xmlns:r="http://schemas.openxmlformats.org/officeDocument/2006/relationships" count="114" uniqueCount="114">
  <si>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</si>
  <si>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</si>
  <si>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</si>
  <si>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</si>
  <si>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</si>
  <si>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</si>
  <si>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</si>
  <si>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</si>
  <si>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</si>
  <si>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</si>
  <si>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</si>
  <si>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</si>
  <si>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</si>
  <si>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</si>
  <si>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</si>
  <si>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</si>
  <si>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</si>
  <si>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</si>
  <si>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</si>
  <si>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</si>
  <si>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</si>
  <si>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</si>
  <si>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</si>
  <si>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</si>
  <si>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</si>
  <si>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</si>
  <si>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</si>
  <si>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</si>
  <si>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</si>
  <si>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</si>
  <si>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</si>
  <si>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</si>
  <si>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</si>
  <si>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</si>
  <si>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</si>
  <si>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</si>
  <si>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</si>
  <si>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</si>
  <si>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</si>
  <si>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</si>
  <si>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</si>
  <si>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</si>
  <si>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</si>
  <si>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</si>
  <si>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</si>
  <si>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</si>
  <si>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</si>
  <si>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</si>
  <si>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</si>
  <si>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</si>
  <si>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</si>
  <si>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</si>
  <si>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</si>
  <si>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</si>
  <si>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</si>
  <si>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</si>
  <si>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</si>
  <si>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</si>
  <si>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</si>
  <si>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</si>
  <si>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</si>
  <si>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</si>
  <si>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</si>
  <si>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</si>
  <si>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</si>
  <si>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</si>
  <si>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</si>
  <si>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</si>
  <si>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</si>
  <si>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</si>
  <si>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</si>
  <si>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</si>
  <si>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</si>
  <si>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</si>
  <si>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</si>
  <si>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</si>
  <si>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</si>
  <si>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</si>
  <si>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</si>
  <si>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</si>
  <si>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</si>
  <si>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</si>
  <si>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</si>
  <si>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</si>
  <si>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</si>
  <si>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</si>
  <si>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</si>
  <si>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</si>
  <si>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</si>
  <si>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</si>
  <si>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</si>
  <si>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</si>
  <si>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</si>
  <si>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</si>
  <si>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</si>
  <si>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水戸市</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</si>
  <si>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</si>
  <si>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</si>
  <si>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</si>
  <si>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</si>
  <si>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</si>
  <si>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</si>
  <si>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</si>
  <si>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</si>
  <si>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</si>
  <si>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</si>
  <si>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</si>
  <si>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</si>
  <si>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</si>
  <si>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</si>
  <si>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</si>
  <si>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法適用して２年目の決算であり，減価償却累計額が小さいため，値も低くなっている。
②管渠老朽化率　③管渠改善率
　既設管きょについては，現段階で法定耐用年数を
超えている箇所はなく，老朽化による大きな影響は
見られない。一方，処理場については，電気・機械
設備の老朽化が進行しており，優先順位をつけて修
繕を行っている。
　今後は，施設を修繕・更新していくだけではな
く，広域化・共同化について検討を進め，持続可能
な汚水処理事業に向けた取り組みを進める。</t>
    <rPh sb="20" eb="22">
      <t>ネンメ</t>
    </rPh>
    <phoneticPr fontId="1"/>
  </si>
  <si>
    <t>　農業集落排水事業は，令和５年度に比べて企業債残高が減り，流動比率は類似団体平均に近づいた。ただし，依然として企業債残高対事業規模比率は類似団体平均に比べて大きい値であるため，引き続き収入の増加と経費の削減に取り組む必要がある。
　経費の削減について，広域化・共同化による施設
の統合などにより，改築・維持管理費を節減し，効
率的な運営を行っていく。</t>
    <rPh sb="11" eb="13">
      <t>レイワ</t>
    </rPh>
    <rPh sb="14" eb="16">
      <t>ネンド</t>
    </rPh>
    <rPh sb="17" eb="18">
      <t>クラ</t>
    </rPh>
    <rPh sb="26" eb="27">
      <t>ヘ</t>
    </rPh>
    <rPh sb="34" eb="36">
      <t>ルイジ</t>
    </rPh>
    <rPh sb="36" eb="38">
      <t>ダンタイ</t>
    </rPh>
    <rPh sb="38" eb="40">
      <t>ヘイキン</t>
    </rPh>
    <rPh sb="41" eb="42">
      <t>チカ</t>
    </rPh>
    <rPh sb="50" eb="52">
      <t>イゼン</t>
    </rPh>
    <rPh sb="60" eb="61">
      <t>タイ</t>
    </rPh>
    <rPh sb="61" eb="65">
      <t>ジギ</t>
    </rPh>
    <rPh sb="65" eb="67">
      <t>ヒリツ</t>
    </rPh>
    <rPh sb="75" eb="76">
      <t>クラ</t>
    </rPh>
    <rPh sb="78" eb="79">
      <t>オオ</t>
    </rPh>
    <rPh sb="81" eb="82">
      <t>アタイ</t>
    </rPh>
    <phoneticPr fontId="1"/>
  </si>
  <si>
    <r>
      <t>①経常収支比率
　100％を超えているが，</t>
    </r>
    <r>
      <rPr>
        <sz val="11"/>
        <color auto="1"/>
        <rFont val="ＭＳ ゴシック"/>
      </rPr>
      <t>約19％を基準外繰入金で賄っている状態である。費用が使用料収入を大きく上回る状態であるため，維持管理費の削減など経営改善に努める。
③流動比率
　企業債に係る流動負債が大きく，流動比率を低下
させる要因となっていたが，新たな施設の建設を行っていないため，企業債残高の減少に伴い類似団体平均値に近づいた。
④企業債残高対事業規模比率
　当事業会計が負担すべき企業債残高が多いことに
より，類似団体平均よりも大きな値となっている。企業債償還が進み，企業債残高の減少に伴い，今後は指標が改善する見通しである。
⑤経費回収率　⑥汚水処理原価
　経費回収率について，類似団体平均とほぼ同程度の値となった。使用料収入は微増したが，処理費が増加したことにより，前年度より下がった。今後，処理費の削減など経営改善に努める。汚水処理原価は，処理費が増加したが，有収水量が増えたことにより，類似団体平均値よりも下回った。今後も費用の削減と使用料収入の確保に努める。
⑦施設利用率　⑧水洗化率
　施設利用率，水洗化率ともに類似団体平均と同程
度となった。水洗化率は平均程度の水準にあるが，
今後，地区内人口の減少が見込まれるので，接続件
数の向上に努める。</t>
    </r>
    <rPh sb="159" eb="161">
      <t>ルイジ</t>
    </rPh>
    <rPh sb="161" eb="163">
      <t>ダンタイ</t>
    </rPh>
    <rPh sb="163" eb="165">
      <t>ヘイキン</t>
    </rPh>
    <rPh sb="165" eb="166">
      <t>チ</t>
    </rPh>
    <rPh sb="167" eb="168">
      <t>チカ</t>
    </rPh>
    <rPh sb="234" eb="237">
      <t>キギョウサイ</t>
    </rPh>
    <rPh sb="237" eb="239">
      <t>ショウカン</t>
    </rPh>
    <rPh sb="240" eb="241">
      <t>スス</t>
    </rPh>
    <rPh sb="255" eb="257">
      <t>コンゴ</t>
    </rPh>
    <rPh sb="308" eb="311">
      <t>ドウテイド</t>
    </rPh>
    <rPh sb="312" eb="313">
      <t>アタイ</t>
    </rPh>
    <rPh sb="324" eb="326">
      <t>ビゾウ</t>
    </rPh>
    <rPh sb="330" eb="333">
      <t>ショリヒ</t>
    </rPh>
    <rPh sb="334" eb="336">
      <t>ゾウカ</t>
    </rPh>
    <rPh sb="344" eb="347">
      <t>ゼンネンド</t>
    </rPh>
    <rPh sb="349" eb="350">
      <t>サ</t>
    </rPh>
    <rPh sb="357" eb="359">
      <t>ショリ</t>
    </rPh>
    <rPh sb="382" eb="386">
      <t>ショリヒ</t>
    </rPh>
    <rPh sb="386" eb="388">
      <t>ゾウカ</t>
    </rPh>
    <rPh sb="412" eb="413">
      <t>アタイ</t>
    </rPh>
    <rPh sb="416" eb="418">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</si>
</sst>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56.16</c:v>
                </c:pt>
                <c:pt idx="4">
                  <c:v>55.06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90.44</c:v>
                </c:pt>
                <c:pt idx="4">
                  <c:v>90.55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105.97</c:v>
                </c:pt>
                <c:pt idx="4">
                  <c:v>107.3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c:v>
                </c:pt>
                <c:pt idx="4">
                  <c:v>7.28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28.11</c:v>
                </c:pt>
                <c:pt idx="4">
                  <c:v>38.4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3629.53</c:v>
                </c:pt>
                <c:pt idx="4">
                  <c:v>2898.03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59.21</c:v>
                </c:pt>
                <c:pt idx="4">
                  <c:v>58.49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251.07</c:v>
                </c:pt>
                <c:pt idx="4">
                  <c:v>230.64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7"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水戸市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自治体職員</v>
      </c>
      <c r="AE8" s="20"/>
      <c r="AF8" s="20"/>
      <c r="AG8" s="20"/>
      <c r="AH8" s="20"/>
      <c r="AI8" s="20"/>
      <c r="AJ8" s="20"/>
      <c r="AK8" s="3"/>
      <c r="AL8" s="21">
        <f>データ!S6</f>
        <v>267467</v>
      </c>
      <c r="AM8" s="21"/>
      <c r="AN8" s="21"/>
      <c r="AO8" s="21"/>
      <c r="AP8" s="21"/>
      <c r="AQ8" s="21"/>
      <c r="AR8" s="21"/>
      <c r="AS8" s="21"/>
      <c r="AT8" s="7">
        <f>データ!T6</f>
        <v>217.32</v>
      </c>
      <c r="AU8" s="7"/>
      <c r="AV8" s="7"/>
      <c r="AW8" s="7"/>
      <c r="AX8" s="7"/>
      <c r="AY8" s="7"/>
      <c r="AZ8" s="7"/>
      <c r="BA8" s="7"/>
      <c r="BB8" s="7">
        <f>データ!U6</f>
        <v>1230.75</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71.03</v>
      </c>
      <c r="J10" s="7"/>
      <c r="K10" s="7"/>
      <c r="L10" s="7"/>
      <c r="M10" s="7"/>
      <c r="N10" s="7"/>
      <c r="O10" s="7"/>
      <c r="P10" s="7">
        <f>データ!P6</f>
        <v>3.29</v>
      </c>
      <c r="Q10" s="7"/>
      <c r="R10" s="7"/>
      <c r="S10" s="7"/>
      <c r="T10" s="7"/>
      <c r="U10" s="7"/>
      <c r="V10" s="7"/>
      <c r="W10" s="7">
        <f>データ!Q6</f>
        <v>88.93</v>
      </c>
      <c r="X10" s="7"/>
      <c r="Y10" s="7"/>
      <c r="Z10" s="7"/>
      <c r="AA10" s="7"/>
      <c r="AB10" s="7"/>
      <c r="AC10" s="7"/>
      <c r="AD10" s="21">
        <f>データ!R6</f>
        <v>2989</v>
      </c>
      <c r="AE10" s="21"/>
      <c r="AF10" s="21"/>
      <c r="AG10" s="21"/>
      <c r="AH10" s="21"/>
      <c r="AI10" s="21"/>
      <c r="AJ10" s="21"/>
      <c r="AK10" s="2"/>
      <c r="AL10" s="21">
        <f>データ!V6</f>
        <v>8754</v>
      </c>
      <c r="AM10" s="21"/>
      <c r="AN10" s="21"/>
      <c r="AO10" s="21"/>
      <c r="AP10" s="21"/>
      <c r="AQ10" s="21"/>
      <c r="AR10" s="21"/>
      <c r="AS10" s="21"/>
      <c r="AT10" s="7">
        <f>データ!W6</f>
        <v>8.7100000000000009</v>
      </c>
      <c r="AU10" s="7"/>
      <c r="AV10" s="7"/>
      <c r="AW10" s="7"/>
      <c r="AX10" s="7"/>
      <c r="AY10" s="7"/>
      <c r="AZ10" s="7"/>
      <c r="BA10" s="7"/>
      <c r="BB10" s="7">
        <f>データ!X6</f>
        <v>1005.05</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YOFwtCv9ivfN7GOBoKac4VFTTtlTF1wILSe6mgW4MpK5KCl7U3FH2ONylDfSiBbhK9ShIjniOLnaPWBYhw31A==" saltValue="6W/u7HIKz/j4CTLisl4vy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82015</v>
      </c>
      <c r="D6" s="67">
        <f t="shared" si="1"/>
        <v>46</v>
      </c>
      <c r="E6" s="67">
        <f t="shared" si="1"/>
        <v>17</v>
      </c>
      <c r="F6" s="67">
        <f t="shared" si="1"/>
        <v>5</v>
      </c>
      <c r="G6" s="67">
        <f t="shared" si="1"/>
        <v>0</v>
      </c>
      <c r="H6" s="67" t="str">
        <f t="shared" si="1"/>
        <v>茨城県　水戸市</v>
      </c>
      <c r="I6" s="67" t="str">
        <f t="shared" si="1"/>
        <v>法適用</v>
      </c>
      <c r="J6" s="67" t="str">
        <f t="shared" si="1"/>
        <v>下水道事業</v>
      </c>
      <c r="K6" s="67" t="str">
        <f t="shared" si="1"/>
        <v>農業集落排水</v>
      </c>
      <c r="L6" s="67" t="str">
        <f t="shared" si="1"/>
        <v>F1</v>
      </c>
      <c r="M6" s="67" t="str">
        <f t="shared" si="1"/>
        <v>自治体職員</v>
      </c>
      <c r="N6" s="75" t="str">
        <f t="shared" si="1"/>
        <v>-</v>
      </c>
      <c r="O6" s="75">
        <f t="shared" si="1"/>
        <v>71.03</v>
      </c>
      <c r="P6" s="75">
        <f t="shared" si="1"/>
        <v>3.29</v>
      </c>
      <c r="Q6" s="75">
        <f t="shared" si="1"/>
        <v>88.93</v>
      </c>
      <c r="R6" s="75">
        <f t="shared" si="1"/>
        <v>2989</v>
      </c>
      <c r="S6" s="75">
        <f t="shared" si="1"/>
        <v>267467</v>
      </c>
      <c r="T6" s="75">
        <f t="shared" si="1"/>
        <v>217.32</v>
      </c>
      <c r="U6" s="75">
        <f t="shared" si="1"/>
        <v>1230.75</v>
      </c>
      <c r="V6" s="75">
        <f t="shared" si="1"/>
        <v>8754</v>
      </c>
      <c r="W6" s="75">
        <f t="shared" si="1"/>
        <v>8.7100000000000009</v>
      </c>
      <c r="X6" s="75">
        <f t="shared" si="1"/>
        <v>1005.05</v>
      </c>
      <c r="Y6" s="83" t="str">
        <f t="shared" ref="Y6:AH6" si="2">IF(Y7="",NA(),Y7)</f>
        <v>-</v>
      </c>
      <c r="Z6" s="83" t="str">
        <f t="shared" si="2"/>
        <v>-</v>
      </c>
      <c r="AA6" s="83" t="str">
        <f t="shared" si="2"/>
        <v>-</v>
      </c>
      <c r="AB6" s="83">
        <f t="shared" si="2"/>
        <v>105.97</v>
      </c>
      <c r="AC6" s="83">
        <f t="shared" si="2"/>
        <v>107.3</v>
      </c>
      <c r="AD6" s="83" t="str">
        <f t="shared" si="2"/>
        <v>-</v>
      </c>
      <c r="AE6" s="83" t="str">
        <f t="shared" si="2"/>
        <v>-</v>
      </c>
      <c r="AF6" s="83" t="str">
        <f t="shared" si="2"/>
        <v>-</v>
      </c>
      <c r="AG6" s="83">
        <f t="shared" si="2"/>
        <v>103.07</v>
      </c>
      <c r="AH6" s="83">
        <f t="shared" si="2"/>
        <v>103.04</v>
      </c>
      <c r="AI6" s="75" t="str">
        <f>IF(AI7="","",IF(AI7="-","【-】","【"&amp;SUBSTITUTE(TEXT(AI7,"#,##0.00"),"-","△")&amp;"】"))</f>
        <v>【104.30】</v>
      </c>
      <c r="AJ6" s="83" t="str">
        <f t="shared" ref="AJ6:AS6" si="3">IF(AJ7="",NA(),AJ7)</f>
        <v>-</v>
      </c>
      <c r="AK6" s="83" t="str">
        <f t="shared" si="3"/>
        <v>-</v>
      </c>
      <c r="AL6" s="83" t="str">
        <f t="shared" si="3"/>
        <v>-</v>
      </c>
      <c r="AM6" s="75">
        <f t="shared" si="3"/>
        <v>0</v>
      </c>
      <c r="AN6" s="75">
        <f t="shared" si="3"/>
        <v>0</v>
      </c>
      <c r="AO6" s="83" t="str">
        <f t="shared" si="3"/>
        <v>-</v>
      </c>
      <c r="AP6" s="83" t="str">
        <f t="shared" si="3"/>
        <v>-</v>
      </c>
      <c r="AQ6" s="83" t="str">
        <f t="shared" si="3"/>
        <v>-</v>
      </c>
      <c r="AR6" s="83">
        <f t="shared" si="3"/>
        <v>120.64</v>
      </c>
      <c r="AS6" s="83">
        <f t="shared" si="3"/>
        <v>100.31</v>
      </c>
      <c r="AT6" s="75" t="str">
        <f>IF(AT7="","",IF(AT7="-","【-】","【"&amp;SUBSTITUTE(TEXT(AT7,"#,##0.00"),"-","△")&amp;"】"))</f>
        <v>【102.74】</v>
      </c>
      <c r="AU6" s="83" t="str">
        <f t="shared" ref="AU6:BD6" si="4">IF(AU7="",NA(),AU7)</f>
        <v>-</v>
      </c>
      <c r="AV6" s="83" t="str">
        <f t="shared" si="4"/>
        <v>-</v>
      </c>
      <c r="AW6" s="83" t="str">
        <f t="shared" si="4"/>
        <v>-</v>
      </c>
      <c r="AX6" s="83">
        <f t="shared" si="4"/>
        <v>28.11</v>
      </c>
      <c r="AY6" s="83">
        <f t="shared" si="4"/>
        <v>38.4</v>
      </c>
      <c r="AZ6" s="83" t="str">
        <f t="shared" si="4"/>
        <v>-</v>
      </c>
      <c r="BA6" s="83" t="str">
        <f t="shared" si="4"/>
        <v>-</v>
      </c>
      <c r="BB6" s="83" t="str">
        <f t="shared" si="4"/>
        <v>-</v>
      </c>
      <c r="BC6" s="83">
        <f t="shared" si="4"/>
        <v>39.82</v>
      </c>
      <c r="BD6" s="83">
        <f t="shared" si="4"/>
        <v>41.03</v>
      </c>
      <c r="BE6" s="75" t="str">
        <f>IF(BE7="","",IF(BE7="-","【-】","【"&amp;SUBSTITUTE(TEXT(BE7,"#,##0.00"),"-","△")&amp;"】"))</f>
        <v>【47.19】</v>
      </c>
      <c r="BF6" s="83" t="str">
        <f t="shared" ref="BF6:BO6" si="5">IF(BF7="",NA(),BF7)</f>
        <v>-</v>
      </c>
      <c r="BG6" s="83" t="str">
        <f t="shared" si="5"/>
        <v>-</v>
      </c>
      <c r="BH6" s="83" t="str">
        <f t="shared" si="5"/>
        <v>-</v>
      </c>
      <c r="BI6" s="83">
        <f t="shared" si="5"/>
        <v>3629.53</v>
      </c>
      <c r="BJ6" s="83">
        <f t="shared" si="5"/>
        <v>2898.03</v>
      </c>
      <c r="BK6" s="83" t="str">
        <f t="shared" si="5"/>
        <v>-</v>
      </c>
      <c r="BL6" s="83" t="str">
        <f t="shared" si="5"/>
        <v>-</v>
      </c>
      <c r="BM6" s="83" t="str">
        <f t="shared" si="5"/>
        <v>-</v>
      </c>
      <c r="BN6" s="83">
        <f t="shared" si="5"/>
        <v>743.31</v>
      </c>
      <c r="BO6" s="83">
        <f t="shared" si="5"/>
        <v>796.8</v>
      </c>
      <c r="BP6" s="75" t="str">
        <f>IF(BP7="","",IF(BP7="-","【-】","【"&amp;SUBSTITUTE(TEXT(BP7,"#,##0.00"),"-","△")&amp;"】"))</f>
        <v>【798.10】</v>
      </c>
      <c r="BQ6" s="83" t="str">
        <f t="shared" ref="BQ6:BZ6" si="6">IF(BQ7="",NA(),BQ7)</f>
        <v>-</v>
      </c>
      <c r="BR6" s="83" t="str">
        <f t="shared" si="6"/>
        <v>-</v>
      </c>
      <c r="BS6" s="83" t="str">
        <f t="shared" si="6"/>
        <v>-</v>
      </c>
      <c r="BT6" s="83">
        <f t="shared" si="6"/>
        <v>59.21</v>
      </c>
      <c r="BU6" s="83">
        <f t="shared" si="6"/>
        <v>58.49</v>
      </c>
      <c r="BV6" s="83" t="str">
        <f t="shared" si="6"/>
        <v>-</v>
      </c>
      <c r="BW6" s="83" t="str">
        <f t="shared" si="6"/>
        <v>-</v>
      </c>
      <c r="BX6" s="83" t="str">
        <f t="shared" si="6"/>
        <v>-</v>
      </c>
      <c r="BY6" s="83">
        <f t="shared" si="6"/>
        <v>61.15</v>
      </c>
      <c r="BZ6" s="83">
        <f t="shared" si="6"/>
        <v>58.41</v>
      </c>
      <c r="CA6" s="75" t="str">
        <f>IF(CA7="","",IF(CA7="-","【-】","【"&amp;SUBSTITUTE(TEXT(CA7,"#,##0.00"),"-","△")&amp;"】"))</f>
        <v>【54.51】</v>
      </c>
      <c r="CB6" s="83" t="str">
        <f t="shared" ref="CB6:CK6" si="7">IF(CB7="",NA(),CB7)</f>
        <v>-</v>
      </c>
      <c r="CC6" s="83" t="str">
        <f t="shared" si="7"/>
        <v>-</v>
      </c>
      <c r="CD6" s="83" t="str">
        <f t="shared" si="7"/>
        <v>-</v>
      </c>
      <c r="CE6" s="83">
        <f t="shared" si="7"/>
        <v>251.07</v>
      </c>
      <c r="CF6" s="83">
        <f t="shared" si="7"/>
        <v>230.64</v>
      </c>
      <c r="CG6" s="83" t="str">
        <f t="shared" si="7"/>
        <v>-</v>
      </c>
      <c r="CH6" s="83" t="str">
        <f t="shared" si="7"/>
        <v>-</v>
      </c>
      <c r="CI6" s="83" t="str">
        <f t="shared" si="7"/>
        <v>-</v>
      </c>
      <c r="CJ6" s="83">
        <f t="shared" si="7"/>
        <v>250.43</v>
      </c>
      <c r="CK6" s="83">
        <f t="shared" si="7"/>
        <v>267.33999999999997</v>
      </c>
      <c r="CL6" s="75" t="str">
        <f>IF(CL7="","",IF(CL7="-","【-】","【"&amp;SUBSTITUTE(TEXT(CL7,"#,##0.00"),"-","△")&amp;"】"))</f>
        <v>【286.33】</v>
      </c>
      <c r="CM6" s="83" t="str">
        <f t="shared" ref="CM6:CV6" si="8">IF(CM7="",NA(),CM7)</f>
        <v>-</v>
      </c>
      <c r="CN6" s="83" t="str">
        <f t="shared" si="8"/>
        <v>-</v>
      </c>
      <c r="CO6" s="83" t="str">
        <f t="shared" si="8"/>
        <v>-</v>
      </c>
      <c r="CP6" s="83">
        <f t="shared" si="8"/>
        <v>56.16</v>
      </c>
      <c r="CQ6" s="83">
        <f t="shared" si="8"/>
        <v>55.06</v>
      </c>
      <c r="CR6" s="83" t="str">
        <f t="shared" si="8"/>
        <v>-</v>
      </c>
      <c r="CS6" s="83" t="str">
        <f t="shared" si="8"/>
        <v>-</v>
      </c>
      <c r="CT6" s="83" t="str">
        <f t="shared" si="8"/>
        <v>-</v>
      </c>
      <c r="CU6" s="83">
        <f t="shared" si="8"/>
        <v>52.63</v>
      </c>
      <c r="CV6" s="83">
        <f t="shared" si="8"/>
        <v>52.34</v>
      </c>
      <c r="CW6" s="75" t="str">
        <f>IF(CW7="","",IF(CW7="-","【-】","【"&amp;SUBSTITUTE(TEXT(CW7,"#,##0.00"),"-","△")&amp;"】"))</f>
        <v>【49.92】</v>
      </c>
      <c r="CX6" s="83" t="str">
        <f t="shared" ref="CX6:DG6" si="9">IF(CX7="",NA(),CX7)</f>
        <v>-</v>
      </c>
      <c r="CY6" s="83" t="str">
        <f t="shared" si="9"/>
        <v>-</v>
      </c>
      <c r="CZ6" s="83" t="str">
        <f t="shared" si="9"/>
        <v>-</v>
      </c>
      <c r="DA6" s="83">
        <f t="shared" si="9"/>
        <v>90.44</v>
      </c>
      <c r="DB6" s="83">
        <f t="shared" si="9"/>
        <v>90.55</v>
      </c>
      <c r="DC6" s="83" t="str">
        <f t="shared" si="9"/>
        <v>-</v>
      </c>
      <c r="DD6" s="83" t="str">
        <f t="shared" si="9"/>
        <v>-</v>
      </c>
      <c r="DE6" s="83" t="str">
        <f t="shared" si="9"/>
        <v>-</v>
      </c>
      <c r="DF6" s="83">
        <f t="shared" si="9"/>
        <v>90.32</v>
      </c>
      <c r="DG6" s="83">
        <f t="shared" si="9"/>
        <v>90.05</v>
      </c>
      <c r="DH6" s="75" t="str">
        <f>IF(DH7="","",IF(DH7="-","【-】","【"&amp;SUBSTITUTE(TEXT(DH7,"#,##0.00"),"-","△")&amp;"】"))</f>
        <v>【87.80】</v>
      </c>
      <c r="DI6" s="83" t="str">
        <f t="shared" ref="DI6:DR6" si="10">IF(DI7="",NA(),DI7)</f>
        <v>-</v>
      </c>
      <c r="DJ6" s="83" t="str">
        <f t="shared" si="10"/>
        <v>-</v>
      </c>
      <c r="DK6" s="83" t="str">
        <f t="shared" si="10"/>
        <v>-</v>
      </c>
      <c r="DL6" s="83">
        <f t="shared" si="10"/>
        <v>3.7</v>
      </c>
      <c r="DM6" s="83">
        <f t="shared" si="10"/>
        <v>7.28</v>
      </c>
      <c r="DN6" s="83" t="str">
        <f t="shared" si="10"/>
        <v>-</v>
      </c>
      <c r="DO6" s="83" t="str">
        <f t="shared" si="10"/>
        <v>-</v>
      </c>
      <c r="DP6" s="83" t="str">
        <f t="shared" si="10"/>
        <v>-</v>
      </c>
      <c r="DQ6" s="83">
        <f t="shared" si="10"/>
        <v>30.5</v>
      </c>
      <c r="DR6" s="83">
        <f t="shared" si="10"/>
        <v>30.49</v>
      </c>
      <c r="DS6" s="75" t="str">
        <f>IF(DS7="","",IF(DS7="-","【-】","【"&amp;SUBSTITUTE(TEXT(DS7,"#,##0.00"),"-","△")&amp;"】"))</f>
        <v>【28.46】</v>
      </c>
      <c r="DT6" s="83" t="str">
        <f t="shared" ref="DT6:EC6" si="11">IF(DT7="",NA(),DT7)</f>
        <v>-</v>
      </c>
      <c r="DU6" s="83" t="str">
        <f t="shared" si="11"/>
        <v>-</v>
      </c>
      <c r="DV6" s="83" t="str">
        <f t="shared" si="11"/>
        <v>-</v>
      </c>
      <c r="DW6" s="75">
        <f t="shared" si="11"/>
        <v>0</v>
      </c>
      <c r="DX6" s="75">
        <f t="shared" si="11"/>
        <v>0</v>
      </c>
      <c r="DY6" s="83" t="str">
        <f t="shared" si="11"/>
        <v>-</v>
      </c>
      <c r="DZ6" s="83" t="str">
        <f t="shared" si="11"/>
        <v>-</v>
      </c>
      <c r="EA6" s="83" t="str">
        <f t="shared" si="11"/>
        <v>-</v>
      </c>
      <c r="EB6" s="75">
        <f t="shared" si="11"/>
        <v>0</v>
      </c>
      <c r="EC6" s="83">
        <f t="shared" si="11"/>
        <v>5.e-002</v>
      </c>
      <c r="ED6" s="75" t="str">
        <f>IF(ED7="","",IF(ED7="-","【-】","【"&amp;SUBSTITUTE(TEXT(ED7,"#,##0.00"),"-","△")&amp;"】"))</f>
        <v>【0.03】</v>
      </c>
      <c r="EE6" s="83" t="str">
        <f t="shared" ref="EE6:EN6" si="12">IF(EE7="",NA(),EE7)</f>
        <v>-</v>
      </c>
      <c r="EF6" s="83" t="str">
        <f t="shared" si="12"/>
        <v>-</v>
      </c>
      <c r="EG6" s="83" t="str">
        <f t="shared" si="12"/>
        <v>-</v>
      </c>
      <c r="EH6" s="75">
        <f t="shared" si="12"/>
        <v>0</v>
      </c>
      <c r="EI6" s="75">
        <f t="shared" si="12"/>
        <v>0</v>
      </c>
      <c r="EJ6" s="83" t="str">
        <f t="shared" si="12"/>
        <v>-</v>
      </c>
      <c r="EK6" s="83" t="str">
        <f t="shared" si="12"/>
        <v>-</v>
      </c>
      <c r="EL6" s="83" t="str">
        <f t="shared" si="12"/>
        <v>-</v>
      </c>
      <c r="EM6" s="83">
        <f t="shared" si="12"/>
        <v>2.e-002</v>
      </c>
      <c r="EN6" s="83">
        <f t="shared" si="12"/>
        <v>2.e-002</v>
      </c>
      <c r="EO6" s="75" t="str">
        <f>IF(EO7="","",IF(EO7="-","【-】","【"&amp;SUBSTITUTE(TEXT(EO7,"#,##0.00"),"-","△")&amp;"】"))</f>
        <v>【0.02】</v>
      </c>
    </row>
    <row r="7" spans="1:148" s="61" customFormat="1">
      <c r="A7" s="62"/>
      <c r="B7" s="68">
        <v>2024</v>
      </c>
      <c r="C7" s="68">
        <v>82015</v>
      </c>
      <c r="D7" s="68">
        <v>46</v>
      </c>
      <c r="E7" s="68">
        <v>17</v>
      </c>
      <c r="F7" s="68">
        <v>5</v>
      </c>
      <c r="G7" s="68">
        <v>0</v>
      </c>
      <c r="H7" s="68" t="s">
        <v>95</v>
      </c>
      <c r="I7" s="68" t="s">
        <v>96</v>
      </c>
      <c r="J7" s="68" t="s">
        <v>97</v>
      </c>
      <c r="K7" s="68" t="s">
        <v>98</v>
      </c>
      <c r="L7" s="68" t="s">
        <v>99</v>
      </c>
      <c r="M7" s="68" t="s">
        <v>100</v>
      </c>
      <c r="N7" s="76" t="s">
        <v>101</v>
      </c>
      <c r="O7" s="76">
        <v>71.03</v>
      </c>
      <c r="P7" s="76">
        <v>3.29</v>
      </c>
      <c r="Q7" s="76">
        <v>88.93</v>
      </c>
      <c r="R7" s="76">
        <v>2989</v>
      </c>
      <c r="S7" s="76">
        <v>267467</v>
      </c>
      <c r="T7" s="76">
        <v>217.32</v>
      </c>
      <c r="U7" s="76">
        <v>1230.75</v>
      </c>
      <c r="V7" s="76">
        <v>8754</v>
      </c>
      <c r="W7" s="76">
        <v>8.7100000000000009</v>
      </c>
      <c r="X7" s="76">
        <v>1005.05</v>
      </c>
      <c r="Y7" s="76" t="s">
        <v>101</v>
      </c>
      <c r="Z7" s="76" t="s">
        <v>101</v>
      </c>
      <c r="AA7" s="76" t="s">
        <v>101</v>
      </c>
      <c r="AB7" s="76">
        <v>105.97</v>
      </c>
      <c r="AC7" s="76">
        <v>107.3</v>
      </c>
      <c r="AD7" s="76" t="s">
        <v>101</v>
      </c>
      <c r="AE7" s="76" t="s">
        <v>101</v>
      </c>
      <c r="AF7" s="76" t="s">
        <v>101</v>
      </c>
      <c r="AG7" s="76">
        <v>103.07</v>
      </c>
      <c r="AH7" s="76">
        <v>103.04</v>
      </c>
      <c r="AI7" s="76">
        <v>104.3</v>
      </c>
      <c r="AJ7" s="76" t="s">
        <v>101</v>
      </c>
      <c r="AK7" s="76" t="s">
        <v>101</v>
      </c>
      <c r="AL7" s="76" t="s">
        <v>101</v>
      </c>
      <c r="AM7" s="76">
        <v>0</v>
      </c>
      <c r="AN7" s="76">
        <v>0</v>
      </c>
      <c r="AO7" s="76" t="s">
        <v>101</v>
      </c>
      <c r="AP7" s="76" t="s">
        <v>101</v>
      </c>
      <c r="AQ7" s="76" t="s">
        <v>101</v>
      </c>
      <c r="AR7" s="76">
        <v>120.64</v>
      </c>
      <c r="AS7" s="76">
        <v>100.31</v>
      </c>
      <c r="AT7" s="76">
        <v>102.74</v>
      </c>
      <c r="AU7" s="76" t="s">
        <v>101</v>
      </c>
      <c r="AV7" s="76" t="s">
        <v>101</v>
      </c>
      <c r="AW7" s="76" t="s">
        <v>101</v>
      </c>
      <c r="AX7" s="76">
        <v>28.11</v>
      </c>
      <c r="AY7" s="76">
        <v>38.4</v>
      </c>
      <c r="AZ7" s="76" t="s">
        <v>101</v>
      </c>
      <c r="BA7" s="76" t="s">
        <v>101</v>
      </c>
      <c r="BB7" s="76" t="s">
        <v>101</v>
      </c>
      <c r="BC7" s="76">
        <v>39.82</v>
      </c>
      <c r="BD7" s="76">
        <v>41.03</v>
      </c>
      <c r="BE7" s="76">
        <v>47.19</v>
      </c>
      <c r="BF7" s="76" t="s">
        <v>101</v>
      </c>
      <c r="BG7" s="76" t="s">
        <v>101</v>
      </c>
      <c r="BH7" s="76" t="s">
        <v>101</v>
      </c>
      <c r="BI7" s="76">
        <v>3629.53</v>
      </c>
      <c r="BJ7" s="76">
        <v>2898.03</v>
      </c>
      <c r="BK7" s="76" t="s">
        <v>101</v>
      </c>
      <c r="BL7" s="76" t="s">
        <v>101</v>
      </c>
      <c r="BM7" s="76" t="s">
        <v>101</v>
      </c>
      <c r="BN7" s="76">
        <v>743.31</v>
      </c>
      <c r="BO7" s="76">
        <v>796.8</v>
      </c>
      <c r="BP7" s="76">
        <v>798.1</v>
      </c>
      <c r="BQ7" s="76" t="s">
        <v>101</v>
      </c>
      <c r="BR7" s="76" t="s">
        <v>101</v>
      </c>
      <c r="BS7" s="76" t="s">
        <v>101</v>
      </c>
      <c r="BT7" s="76">
        <v>59.21</v>
      </c>
      <c r="BU7" s="76">
        <v>58.49</v>
      </c>
      <c r="BV7" s="76" t="s">
        <v>101</v>
      </c>
      <c r="BW7" s="76" t="s">
        <v>101</v>
      </c>
      <c r="BX7" s="76" t="s">
        <v>101</v>
      </c>
      <c r="BY7" s="76">
        <v>61.15</v>
      </c>
      <c r="BZ7" s="76">
        <v>58.41</v>
      </c>
      <c r="CA7" s="76">
        <v>54.51</v>
      </c>
      <c r="CB7" s="76" t="s">
        <v>101</v>
      </c>
      <c r="CC7" s="76" t="s">
        <v>101</v>
      </c>
      <c r="CD7" s="76" t="s">
        <v>101</v>
      </c>
      <c r="CE7" s="76">
        <v>251.07</v>
      </c>
      <c r="CF7" s="76">
        <v>230.64</v>
      </c>
      <c r="CG7" s="76" t="s">
        <v>101</v>
      </c>
      <c r="CH7" s="76" t="s">
        <v>101</v>
      </c>
      <c r="CI7" s="76" t="s">
        <v>101</v>
      </c>
      <c r="CJ7" s="76">
        <v>250.43</v>
      </c>
      <c r="CK7" s="76">
        <v>267.33999999999997</v>
      </c>
      <c r="CL7" s="76">
        <v>286.33</v>
      </c>
      <c r="CM7" s="76" t="s">
        <v>101</v>
      </c>
      <c r="CN7" s="76" t="s">
        <v>101</v>
      </c>
      <c r="CO7" s="76" t="s">
        <v>101</v>
      </c>
      <c r="CP7" s="76">
        <v>56.16</v>
      </c>
      <c r="CQ7" s="76">
        <v>55.06</v>
      </c>
      <c r="CR7" s="76" t="s">
        <v>101</v>
      </c>
      <c r="CS7" s="76" t="s">
        <v>101</v>
      </c>
      <c r="CT7" s="76" t="s">
        <v>101</v>
      </c>
      <c r="CU7" s="76">
        <v>52.63</v>
      </c>
      <c r="CV7" s="76">
        <v>52.34</v>
      </c>
      <c r="CW7" s="76">
        <v>49.92</v>
      </c>
      <c r="CX7" s="76" t="s">
        <v>101</v>
      </c>
      <c r="CY7" s="76" t="s">
        <v>101</v>
      </c>
      <c r="CZ7" s="76" t="s">
        <v>101</v>
      </c>
      <c r="DA7" s="76">
        <v>90.44</v>
      </c>
      <c r="DB7" s="76">
        <v>90.55</v>
      </c>
      <c r="DC7" s="76" t="s">
        <v>101</v>
      </c>
      <c r="DD7" s="76" t="s">
        <v>101</v>
      </c>
      <c r="DE7" s="76" t="s">
        <v>101</v>
      </c>
      <c r="DF7" s="76">
        <v>90.32</v>
      </c>
      <c r="DG7" s="76">
        <v>90.05</v>
      </c>
      <c r="DH7" s="76">
        <v>87.8</v>
      </c>
      <c r="DI7" s="76" t="s">
        <v>101</v>
      </c>
      <c r="DJ7" s="76" t="s">
        <v>101</v>
      </c>
      <c r="DK7" s="76" t="s">
        <v>101</v>
      </c>
      <c r="DL7" s="76">
        <v>3.7</v>
      </c>
      <c r="DM7" s="76">
        <v>7.28</v>
      </c>
      <c r="DN7" s="76" t="s">
        <v>101</v>
      </c>
      <c r="DO7" s="76" t="s">
        <v>101</v>
      </c>
      <c r="DP7" s="76" t="s">
        <v>101</v>
      </c>
      <c r="DQ7" s="76">
        <v>30.5</v>
      </c>
      <c r="DR7" s="76">
        <v>30.49</v>
      </c>
      <c r="DS7" s="76">
        <v>28.46</v>
      </c>
      <c r="DT7" s="76" t="s">
        <v>101</v>
      </c>
      <c r="DU7" s="76" t="s">
        <v>101</v>
      </c>
      <c r="DV7" s="76" t="s">
        <v>101</v>
      </c>
      <c r="DW7" s="76">
        <v>0</v>
      </c>
      <c r="DX7" s="76">
        <v>0</v>
      </c>
      <c r="DY7" s="76" t="s">
        <v>101</v>
      </c>
      <c r="DZ7" s="76" t="s">
        <v>101</v>
      </c>
      <c r="EA7" s="76" t="s">
        <v>101</v>
      </c>
      <c r="EB7" s="76">
        <v>0</v>
      </c>
      <c r="EC7" s="76">
        <v>5.e-002</v>
      </c>
      <c r="ED7" s="76">
        <v>3.e-002</v>
      </c>
      <c r="EE7" s="76" t="s">
        <v>101</v>
      </c>
      <c r="EF7" s="76" t="s">
        <v>101</v>
      </c>
      <c r="EG7" s="76" t="s">
        <v>101</v>
      </c>
      <c r="EH7" s="76">
        <v>0</v>
      </c>
      <c r="EI7" s="76">
        <v>0</v>
      </c>
      <c r="EJ7" s="76" t="s">
        <v>101</v>
      </c>
      <c r="EK7" s="76" t="s">
        <v>101</v>
      </c>
      <c r="EL7" s="76" t="s">
        <v>101</v>
      </c>
      <c r="EM7" s="76">
        <v>2.e-002</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m</cp:lastModifiedBy>
  <dcterms:created xsi:type="dcterms:W3CDTF">2025-12-23T06:17:35Z</dcterms:created>
  <dcterms:modified xsi:type="dcterms:W3CDTF">2026-01-23T01:46:37Z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2026-01-23T01:46:37Z</vt:filetime>
  </property>
</Properties>
</file>