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0" windowWidth="6120" windowHeight="7950" tabRatio="812"/>
  </bookViews>
  <sheets>
    <sheet name="33事業所の概要（全事業所・平成24,26,28,令和３年）" sheetId="12" r:id="rId1"/>
    <sheet name="34産業別事業所の状況（全事業所）" sheetId="9" r:id="rId2"/>
    <sheet name="35規模別事業所数及び従業者数（民営・令和３年）" sheetId="4" r:id="rId3"/>
    <sheet name="36従業上の地位別従業者数（全事業所・平成242628,令３" sheetId="6" r:id="rId4"/>
    <sheet name="37産業（中分類）規模別事業所数及び従業者数（民営）" sheetId="7" r:id="rId5"/>
    <sheet name="38町丁別産業（大分類）別事業所数及び従業者数（民営）" sheetId="14" r:id="rId6"/>
  </sheets>
  <externalReferences>
    <externalReference r:id="rId7"/>
  </externalReferences>
  <definedNames>
    <definedName name="_xlnm.Print_Titles" localSheetId="4">'37産業（中分類）規模別事業所数及び従業者数（民営）'!$3:$4</definedName>
    <definedName name="_xlnm._FilterDatabase" localSheetId="5" hidden="1">'38町丁別産業（大分類）別事業所数及び従業者数（民営）'!$B$7:$AK$234</definedName>
    <definedName name="_xlnm.Print_Area" localSheetId="5">'38町丁別産業（大分類）別事業所数及び従業者数（民営）'!$A$1:$AK$234</definedName>
    <definedName name="_xlnm.Print_Titles" localSheetId="5">'38町丁別産業（大分類）別事業所数及び従業者数（民営）'!$3:$5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<sst xmlns="http://schemas.openxmlformats.org/spreadsheetml/2006/main" xmlns:r="http://schemas.openxmlformats.org/officeDocument/2006/relationships" count="534" uniqueCount="534">
  <si>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</si>
  <si>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製造業</t>
    <rPh sb="0" eb="3">
      <t>セイゾウギョウ</t>
    </rPh>
    <phoneticPr fontId="3"/>
  </si>
  <si>
    <t>補助的金融業等</t>
    <rPh sb="6" eb="7">
      <t>トウ</t>
    </rPh>
    <phoneticPr fontId="18"/>
  </si>
  <si>
    <t>21</t>
  </si>
  <si>
    <t>河和田町</t>
  </si>
  <si>
    <t>総      数</t>
    <rPh sb="0" eb="1">
      <t>フサ</t>
    </rPh>
    <rPh sb="7" eb="8">
      <t>カズ</t>
    </rPh>
    <phoneticPr fontId="3"/>
  </si>
  <si>
    <t>10～19人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</si>
  <si>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</si>
  <si>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産　業　別</t>
    <rPh sb="0" eb="1">
      <t>サン</t>
    </rPh>
    <rPh sb="2" eb="3">
      <t>ギョウ</t>
    </rPh>
    <rPh sb="4" eb="5">
      <t>ベツ</t>
    </rPh>
    <phoneticPr fontId="3"/>
  </si>
  <si>
    <t>下野町</t>
  </si>
  <si>
    <t>建設業</t>
    <rPh sb="0" eb="3">
      <t>ケンセツギョウ</t>
    </rPh>
    <phoneticPr fontId="3"/>
  </si>
  <si>
    <t>30人以上</t>
    <rPh sb="3" eb="5">
      <t>イジョウ</t>
    </rPh>
    <phoneticPr fontId="3"/>
  </si>
  <si>
    <t>11</t>
  </si>
  <si>
    <t>柳河町</t>
  </si>
  <si>
    <t>総　　　数</t>
    <rPh sb="0" eb="1">
      <t>フサ</t>
    </rPh>
    <rPh sb="4" eb="5">
      <t>カズ</t>
    </rPh>
    <phoneticPr fontId="3"/>
  </si>
  <si>
    <t>実  数</t>
    <rPh sb="0" eb="1">
      <t>ミ</t>
    </rPh>
    <rPh sb="3" eb="4">
      <t>カズ</t>
    </rPh>
    <phoneticPr fontId="3"/>
  </si>
  <si>
    <t>若宮町</t>
  </si>
  <si>
    <t>サービス業（他に分類されないもの）</t>
    <rPh sb="4" eb="5">
      <t>ギョウ</t>
    </rPh>
    <phoneticPr fontId="3"/>
  </si>
  <si>
    <t>事業所数</t>
  </si>
  <si>
    <t>大工町２丁目</t>
  </si>
  <si>
    <t>構成比(％)</t>
    <rPh sb="0" eb="3">
      <t>コウセイヒ</t>
    </rPh>
    <phoneticPr fontId="3"/>
  </si>
  <si>
    <t>農林漁業</t>
    <rPh sb="0" eb="2">
      <t>ノウリン</t>
    </rPh>
    <rPh sb="2" eb="3">
      <t>ギョ</t>
    </rPh>
    <rPh sb="3" eb="4">
      <t>ギョウ</t>
    </rPh>
    <phoneticPr fontId="3"/>
  </si>
  <si>
    <t>見和２丁目</t>
  </si>
  <si>
    <t>情報通信業</t>
    <rPh sb="0" eb="2">
      <t>ジョウホウ</t>
    </rPh>
    <rPh sb="2" eb="5">
      <t>ツウシンギョウ</t>
    </rPh>
    <phoneticPr fontId="3"/>
  </si>
  <si>
    <t>吉沢町</t>
  </si>
  <si>
    <t>備前町</t>
  </si>
  <si>
    <t>総　　 　数</t>
    <rPh sb="0" eb="1">
      <t>フサ</t>
    </rPh>
    <rPh sb="5" eb="6">
      <t>カズ</t>
    </rPh>
    <phoneticPr fontId="3"/>
  </si>
  <si>
    <t xml:space="preserve">ガス業 </t>
  </si>
  <si>
    <t xml:space="preserve">鉄鋼業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</si>
  <si>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3"/>
  </si>
  <si>
    <t>令和 ３ 年</t>
    <rPh sb="0" eb="1">
      <t>レイワ</t>
    </rPh>
    <rPh sb="3" eb="4">
      <t>ネン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</si>
  <si>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</si>
  <si>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18</t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</si>
  <si>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3"/>
  </si>
  <si>
    <t>複合サービス事業</t>
    <rPh sb="0" eb="2">
      <t>フクゴウ</t>
    </rPh>
    <rPh sb="6" eb="8">
      <t>ジギョウ</t>
    </rPh>
    <phoneticPr fontId="3"/>
  </si>
  <si>
    <t>三の丸３丁目</t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</si>
  <si>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3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</si>
  <si>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</si>
  <si>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総      数</t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</si>
  <si>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</si>
  <si>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</si>
  <si>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3"/>
  </si>
  <si>
    <t>宿泊業，飲食サービス業</t>
    <rPh sb="10" eb="11">
      <t>ギョウ</t>
    </rPh>
    <phoneticPr fontId="3"/>
  </si>
  <si>
    <t>事業所数</t>
    <rPh sb="0" eb="3">
      <t>ジギョウショ</t>
    </rPh>
    <rPh sb="3" eb="4">
      <t>スウ</t>
    </rPh>
    <phoneticPr fontId="3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</si>
  <si>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3"/>
  </si>
  <si>
    <t>04</t>
  </si>
  <si>
    <t>従業員数</t>
    <rPh sb="0" eb="3">
      <t>ジュウギョウイン</t>
    </rPh>
    <rPh sb="3" eb="4">
      <t>スウ</t>
    </rPh>
    <phoneticPr fontId="3"/>
  </si>
  <si>
    <t>23</t>
  </si>
  <si>
    <t>構成比（％）</t>
    <rPh sb="0" eb="3">
      <t>コウセイヒ</t>
    </rPh>
    <phoneticPr fontId="3"/>
  </si>
  <si>
    <t>南町２丁目</t>
  </si>
  <si>
    <t>16</t>
  </si>
  <si>
    <t>緑町２丁目</t>
  </si>
  <si>
    <t>小泉町</t>
  </si>
  <si>
    <t>Ａ～Ｂ</t>
  </si>
  <si>
    <t>36　従業上の地位別従業者数（全事業所・平成24，26，28，令和３年調査）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</si>
  <si>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</si>
  <si>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3"/>
  </si>
  <si>
    <t xml:space="preserve">    26</t>
  </si>
  <si>
    <t>社会保険・社会福祉・介護事業</t>
  </si>
  <si>
    <t>卸売業，小売業</t>
    <rPh sb="0" eb="2">
      <t>オロシウ</t>
    </rPh>
    <rPh sb="2" eb="3">
      <t>ギョウ</t>
    </rPh>
    <rPh sb="4" eb="7">
      <t>コウリギョウ</t>
    </rPh>
    <phoneticPr fontId="3"/>
  </si>
  <si>
    <t>小吹町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</si>
  <si>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</si>
  <si>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地方公共団体</t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</si>
  <si>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</si>
  <si>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3"/>
  </si>
  <si>
    <t>国・公共企業体</t>
  </si>
  <si>
    <t>大町３丁目</t>
  </si>
  <si>
    <t>開江町</t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</si>
  <si>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</si>
  <si>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Ｒ</t>
  </si>
  <si>
    <t>24</t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</si>
  <si>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3"/>
  </si>
  <si>
    <t xml:space="preserve">化学工業 </t>
  </si>
  <si>
    <t>内原２丁目</t>
  </si>
  <si>
    <t>医療，福祉</t>
    <rPh sb="0" eb="2">
      <t>イリョウ</t>
    </rPh>
    <rPh sb="3" eb="5">
      <t>フクシ</t>
    </rPh>
    <phoneticPr fontId="3"/>
  </si>
  <si>
    <t>白梅２丁目</t>
  </si>
  <si>
    <t>従　　　　　業　　　　　者　　　　　数</t>
    <rPh sb="0" eb="1">
      <t>ジュウ</t>
    </rPh>
    <rPh sb="6" eb="19">
      <t>ギョウシャスウ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</si>
  <si>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9"/>
  </si>
  <si>
    <t>28</t>
  </si>
  <si>
    <t xml:space="preserve">金属製品製造業 </t>
  </si>
  <si>
    <t>13</t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</si>
  <si>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19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</si>
  <si>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3"/>
  </si>
  <si>
    <t>従業者数</t>
  </si>
  <si>
    <t>20～29人</t>
  </si>
  <si>
    <t>-</t>
  </si>
  <si>
    <t>農業，林業</t>
    <rPh sb="3" eb="5">
      <t>リンギョウ</t>
    </rPh>
    <phoneticPr fontId="3"/>
  </si>
  <si>
    <t>29</t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</si>
  <si>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3"/>
  </si>
  <si>
    <t>うち常用雇用者</t>
    <rPh sb="2" eb="4">
      <t>ジョウヨウ</t>
    </rPh>
    <rPh sb="4" eb="7">
      <t>コヨウシャ</t>
    </rPh>
    <phoneticPr fontId="3"/>
  </si>
  <si>
    <t>派遣従業者
のみ</t>
    <rPh sb="0" eb="2">
      <t>ハケン</t>
    </rPh>
    <rPh sb="2" eb="5">
      <t>ジュウギョウシャ</t>
    </rPh>
    <phoneticPr fontId="3"/>
  </si>
  <si>
    <t>総    　数</t>
    <rPh sb="0" eb="1">
      <t>フサ</t>
    </rPh>
    <rPh sb="6" eb="7">
      <t>カズ</t>
    </rPh>
    <phoneticPr fontId="3"/>
  </si>
  <si>
    <t>うち無給の家族従業者</t>
    <rPh sb="2" eb="4">
      <t>ムキュウ</t>
    </rPh>
    <phoneticPr fontId="3"/>
  </si>
  <si>
    <t>北見町</t>
  </si>
  <si>
    <t xml:space="preserve">Ａ～Ｂ </t>
  </si>
  <si>
    <t>加倉井町</t>
  </si>
  <si>
    <t>小林町</t>
  </si>
  <si>
    <t>100 人以上</t>
    <rPh sb="4" eb="5">
      <t>ニン</t>
    </rPh>
    <rPh sb="5" eb="7">
      <t>イジョウ</t>
    </rPh>
    <phoneticPr fontId="3"/>
  </si>
  <si>
    <t>22</t>
  </si>
  <si>
    <t>本町１丁目</t>
  </si>
  <si>
    <t>19</t>
  </si>
  <si>
    <t>派遣従業者のみ</t>
    <rPh sb="0" eb="2">
      <t>ハケン</t>
    </rPh>
    <rPh sb="2" eb="5">
      <t>ジュウギョウシャ</t>
    </rPh>
    <phoneticPr fontId="3"/>
  </si>
  <si>
    <t>大場町</t>
  </si>
  <si>
    <t>10 ～19人</t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</si>
  <si>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3"/>
  </si>
  <si>
    <t>若宮１丁目</t>
  </si>
  <si>
    <t>12</t>
  </si>
  <si>
    <t>医療，福祉</t>
    <rPh sb="0" eb="2">
      <t>イリョウ</t>
    </rPh>
    <phoneticPr fontId="18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</si>
  <si>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3"/>
  </si>
  <si>
    <t>河和田２丁目</t>
  </si>
  <si>
    <t>新荘１丁目</t>
  </si>
  <si>
    <t>14</t>
  </si>
  <si>
    <t>建  設  業</t>
    <rPh sb="0" eb="1">
      <t>ダテ</t>
    </rPh>
    <rPh sb="3" eb="4">
      <t>セツ</t>
    </rPh>
    <rPh sb="6" eb="7">
      <t>ギョウ</t>
    </rPh>
    <phoneticPr fontId="3"/>
  </si>
  <si>
    <t>泉町１丁目</t>
  </si>
  <si>
    <t>15</t>
  </si>
  <si>
    <t>令和 ３ 年</t>
    <rPh sb="0" eb="1">
      <t>レイワ</t>
    </rPh>
    <rPh sb="5" eb="6">
      <t>ネン</t>
    </rPh>
    <phoneticPr fontId="3"/>
  </si>
  <si>
    <t>17</t>
  </si>
  <si>
    <t>20</t>
  </si>
  <si>
    <t>う　ち　雇　用　者</t>
    <rPh sb="4" eb="5">
      <t>ヤトイ</t>
    </rPh>
    <rPh sb="6" eb="7">
      <t>ヨウ</t>
    </rPh>
    <rPh sb="8" eb="9">
      <t>シャ</t>
    </rPh>
    <phoneticPr fontId="3"/>
  </si>
  <si>
    <t>梅香１丁目</t>
  </si>
  <si>
    <t>25</t>
  </si>
  <si>
    <t>東前１丁目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</si>
  <si>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</si>
  <si>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</si>
  <si>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3"/>
  </si>
  <si>
    <t>27</t>
  </si>
  <si>
    <t>その他の教育，学習支援業</t>
    <rPh sb="2" eb="3">
      <t>タ</t>
    </rPh>
    <rPh sb="4" eb="6">
      <t>キョウイク</t>
    </rPh>
    <phoneticPr fontId="3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</si>
  <si>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3"/>
  </si>
  <si>
    <t>中河内町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</si>
  <si>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</si>
  <si>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</si>
  <si>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30</t>
  </si>
  <si>
    <t xml:space="preserve">電気機械器具製造業 </t>
  </si>
  <si>
    <t xml:space="preserve">情報通信機械器具製造業  </t>
    <rPh sb="0" eb="2">
      <t>ジョウホウ</t>
    </rPh>
    <rPh sb="2" eb="4">
      <t>ツウシン</t>
    </rPh>
    <phoneticPr fontId="3"/>
  </si>
  <si>
    <t xml:space="preserve">機械器具卸売業 </t>
  </si>
  <si>
    <t>新荘２丁目</t>
  </si>
  <si>
    <t>31</t>
  </si>
  <si>
    <t>Ａ</t>
  </si>
  <si>
    <t>32</t>
  </si>
  <si>
    <t>Ｅ</t>
  </si>
  <si>
    <t>通信業</t>
    <rPh sb="0" eb="3">
      <t>ツウシンギョウ</t>
    </rPh>
    <phoneticPr fontId="3"/>
  </si>
  <si>
    <t>映像・音声・文字情報制作業</t>
    <rPh sb="0" eb="2">
      <t>エイゾウ</t>
    </rPh>
    <rPh sb="3" eb="5">
      <t>オンセイ</t>
    </rPh>
    <rPh sb="6" eb="8">
      <t>モジ</t>
    </rPh>
    <phoneticPr fontId="3"/>
  </si>
  <si>
    <t>運輸業，郵便業</t>
    <rPh sb="4" eb="6">
      <t>ユウビン</t>
    </rPh>
    <rPh sb="6" eb="7">
      <t>ギョウ</t>
    </rPh>
    <phoneticPr fontId="3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</si>
  <si>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3"/>
  </si>
  <si>
    <t>飲食店</t>
  </si>
  <si>
    <t xml:space="preserve"> 平成 24 年</t>
    <rPh sb="1" eb="3">
      <t>ヘイセイ</t>
    </rPh>
    <rPh sb="7" eb="8">
      <t>ネン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</si>
  <si>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</si>
  <si>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三湯町</t>
  </si>
  <si>
    <t>令和３年6月1日現在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</si>
  <si>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機械器具小売業</t>
    <rPh sb="0" eb="2">
      <t>キカイ</t>
    </rPh>
    <rPh sb="2" eb="4">
      <t>キグ</t>
    </rPh>
    <rPh sb="4" eb="7">
      <t>コウリギョウ</t>
    </rPh>
    <phoneticPr fontId="3"/>
  </si>
  <si>
    <t>Ｎ</t>
  </si>
  <si>
    <t>無店舗小売業</t>
    <rPh sb="0" eb="3">
      <t>ムテンポ</t>
    </rPh>
    <rPh sb="3" eb="6">
      <t>コウリギョウ</t>
    </rPh>
    <phoneticPr fontId="18"/>
  </si>
  <si>
    <t>渋井町</t>
  </si>
  <si>
    <t xml:space="preserve">Ｒ </t>
  </si>
  <si>
    <t>金融業，保険業</t>
    <rPh sb="2" eb="3">
      <t>ギョウ</t>
    </rPh>
    <phoneticPr fontId="3"/>
  </si>
  <si>
    <t>西大野</t>
  </si>
  <si>
    <t>協同組織金融業</t>
    <rPh sb="0" eb="2">
      <t>キョウドウ</t>
    </rPh>
    <rPh sb="2" eb="4">
      <t>ソシキ</t>
    </rPh>
    <rPh sb="4" eb="7">
      <t>キンユウギョウ</t>
    </rPh>
    <phoneticPr fontId="3"/>
  </si>
  <si>
    <t>緑町１丁目</t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</si>
  <si>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3"/>
  </si>
  <si>
    <t>東前町</t>
  </si>
  <si>
    <t>保険業（保険媒介代理業等を含む）</t>
    <rPh sb="11" eb="12">
      <t>トウ</t>
    </rPh>
    <phoneticPr fontId="3"/>
  </si>
  <si>
    <t xml:space="preserve">Ｃ </t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</si>
  <si>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3"/>
  </si>
  <si>
    <t>学術研究，専門・技術サービス業</t>
  </si>
  <si>
    <t>教育，学習支援業</t>
    <rPh sb="0" eb="2">
      <t>キョウイク</t>
    </rPh>
    <rPh sb="3" eb="4">
      <t>ガク</t>
    </rPh>
    <rPh sb="4" eb="5">
      <t>シュウ</t>
    </rPh>
    <phoneticPr fontId="3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</si>
  <si>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3"/>
  </si>
  <si>
    <t>桜川２丁目</t>
  </si>
  <si>
    <t>専門サービス業</t>
    <rPh sb="0" eb="2">
      <t>センモン</t>
    </rPh>
    <rPh sb="6" eb="7">
      <t>ギョウ</t>
    </rPh>
    <phoneticPr fontId="3"/>
  </si>
  <si>
    <t>広告業</t>
    <rPh sb="0" eb="2">
      <t>コウコク</t>
    </rPh>
    <rPh sb="2" eb="3">
      <t>ギョウ</t>
    </rPh>
    <phoneticPr fontId="3"/>
  </si>
  <si>
    <t>技術サービス業</t>
    <rPh sb="0" eb="2">
      <t>ギジュツ</t>
    </rPh>
    <rPh sb="6" eb="7">
      <t>ギョウ</t>
    </rPh>
    <phoneticPr fontId="3"/>
  </si>
  <si>
    <t>38　町丁別産業（大分類）別事業所数及び従業者数（民営・令和３年調査）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レイワ</t>
    </rPh>
    <rPh sb="31" eb="34">
      <t>ネンチョウサ</t>
    </rPh>
    <phoneticPr fontId="3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</si>
  <si>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</si>
  <si>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</si>
  <si>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洗濯・理容・美容・浴場業</t>
  </si>
  <si>
    <t>学校教育</t>
    <rPh sb="0" eb="2">
      <t>ガッコウ</t>
    </rPh>
    <rPh sb="2" eb="4">
      <t>キョウイク</t>
    </rPh>
    <phoneticPr fontId="3"/>
  </si>
  <si>
    <t>複合サービス事業</t>
    <rPh sb="0" eb="2">
      <t>フクゴウ</t>
    </rPh>
    <phoneticPr fontId="3"/>
  </si>
  <si>
    <t>郵便局</t>
    <rPh sb="0" eb="3">
      <t>ユウビンキョク</t>
    </rPh>
    <phoneticPr fontId="3"/>
  </si>
  <si>
    <t xml:space="preserve">Ｄ </t>
  </si>
  <si>
    <t>宿泊業</t>
  </si>
  <si>
    <t>城東５丁目</t>
  </si>
  <si>
    <t>廃棄物処理業</t>
    <rPh sb="0" eb="3">
      <t>ハイキブツ</t>
    </rPh>
    <rPh sb="3" eb="5">
      <t>ショリ</t>
    </rPh>
    <rPh sb="5" eb="6">
      <t>ギョウ</t>
    </rPh>
    <phoneticPr fontId="3"/>
  </si>
  <si>
    <t>不動産取引業</t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</si>
  <si>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</si>
  <si>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柵町２丁目</t>
  </si>
  <si>
    <t>その他の事業サービス業</t>
    <rPh sb="2" eb="3">
      <t>タ</t>
    </rPh>
    <rPh sb="4" eb="6">
      <t>ジギョウ</t>
    </rPh>
    <phoneticPr fontId="3"/>
  </si>
  <si>
    <t>Ｂ</t>
  </si>
  <si>
    <t>政治・経済・文化団体</t>
    <rPh sb="0" eb="2">
      <t>セイジ</t>
    </rPh>
    <rPh sb="3" eb="5">
      <t>ケイザイ</t>
    </rPh>
    <phoneticPr fontId="3"/>
  </si>
  <si>
    <t>内原町</t>
  </si>
  <si>
    <t>宗教</t>
    <rPh sb="0" eb="2">
      <t>シュウキョウ</t>
    </rPh>
    <phoneticPr fontId="3"/>
  </si>
  <si>
    <t>三の丸２丁目</t>
  </si>
  <si>
    <t>その他のサービス業</t>
    <rPh sb="2" eb="3">
      <t>タ</t>
    </rPh>
    <rPh sb="8" eb="9">
      <t>ギョウ</t>
    </rPh>
    <phoneticPr fontId="3"/>
  </si>
  <si>
    <t>浜田町</t>
  </si>
  <si>
    <t>農林漁業</t>
    <rPh sb="0" eb="2">
      <t>ノウリン</t>
    </rPh>
    <rPh sb="2" eb="4">
      <t>ギョギョウ</t>
    </rPh>
    <phoneticPr fontId="3"/>
  </si>
  <si>
    <t>製  造  業</t>
    <rPh sb="0" eb="1">
      <t>セイ</t>
    </rPh>
    <rPh sb="3" eb="4">
      <t>ヅクリ</t>
    </rPh>
    <rPh sb="6" eb="7">
      <t>ギョウ</t>
    </rPh>
    <phoneticPr fontId="3"/>
  </si>
  <si>
    <t>双葉台１丁目</t>
  </si>
  <si>
    <t>情報通信業</t>
    <rPh sb="0" eb="2">
      <t>ジョウホウ</t>
    </rPh>
    <rPh sb="2" eb="4">
      <t>ツウシン</t>
    </rPh>
    <rPh sb="4" eb="5">
      <t>ギョウ</t>
    </rPh>
    <phoneticPr fontId="3"/>
  </si>
  <si>
    <t>大串町</t>
  </si>
  <si>
    <t>卸売業，小売業</t>
    <rPh sb="0" eb="1">
      <t>オロシ</t>
    </rPh>
    <rPh sb="2" eb="3">
      <t>ギョウ</t>
    </rPh>
    <rPh sb="4" eb="7">
      <t>コウリギョウ</t>
    </rPh>
    <phoneticPr fontId="3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</si>
  <si>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8"/>
  </si>
  <si>
    <t>自動車整備業　</t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</si>
  <si>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8"/>
  </si>
  <si>
    <t>青柳町</t>
  </si>
  <si>
    <t>圷大野</t>
  </si>
  <si>
    <t>金谷町</t>
  </si>
  <si>
    <t>36</t>
  </si>
  <si>
    <t>曙町</t>
  </si>
  <si>
    <t>成沢町</t>
  </si>
  <si>
    <t>宮町２丁目</t>
  </si>
  <si>
    <t>朝日町</t>
  </si>
  <si>
    <t>双葉台３丁目</t>
  </si>
  <si>
    <t>愛宕町</t>
  </si>
  <si>
    <t>けやき台２丁目</t>
  </si>
  <si>
    <t>木葉下町</t>
  </si>
  <si>
    <t xml:space="preserve">石油製品・石炭製品製造業 </t>
  </si>
  <si>
    <t>飯島町</t>
  </si>
  <si>
    <t>石川１丁目</t>
  </si>
  <si>
    <t>飯富町</t>
  </si>
  <si>
    <t>渡里町</t>
  </si>
  <si>
    <t>石川町</t>
  </si>
  <si>
    <t>岩根町</t>
  </si>
  <si>
    <t>大塚町</t>
  </si>
  <si>
    <t>笠原町</t>
  </si>
  <si>
    <t>上河内町</t>
  </si>
  <si>
    <t>上国井町</t>
  </si>
  <si>
    <t>桜川１丁目</t>
  </si>
  <si>
    <t>萱場町</t>
  </si>
  <si>
    <t>南町３丁目</t>
  </si>
  <si>
    <t>川又町</t>
  </si>
  <si>
    <t>産          業          別</t>
  </si>
  <si>
    <t>中央２丁目</t>
  </si>
  <si>
    <t>瓦谷</t>
  </si>
  <si>
    <t>栗崎町</t>
  </si>
  <si>
    <t>紺屋町</t>
  </si>
  <si>
    <t>Ｑ　</t>
  </si>
  <si>
    <t>高田町</t>
  </si>
  <si>
    <t>酒門町</t>
  </si>
  <si>
    <t>塩崎町</t>
  </si>
  <si>
    <t>島田町</t>
  </si>
  <si>
    <t>総                       数</t>
  </si>
  <si>
    <t>河和田３丁目</t>
  </si>
  <si>
    <t>宮町１丁目</t>
  </si>
  <si>
    <t>下入野町</t>
  </si>
  <si>
    <t>水産養殖業</t>
  </si>
  <si>
    <t>生活関連
サービス業，娯楽業</t>
    <rPh sb="11" eb="14">
      <t>ゴラクギョウ</t>
    </rPh>
    <phoneticPr fontId="3"/>
  </si>
  <si>
    <t>下大野町</t>
  </si>
  <si>
    <t>下国井町</t>
  </si>
  <si>
    <t>37　産業（中分類）規模別事業所数及び従業者数（民営・令和３年調査）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レイワ</t>
    </rPh>
    <rPh sb="30" eb="31">
      <t>ネン</t>
    </rPh>
    <rPh sb="31" eb="33">
      <t>チョウサ</t>
    </rPh>
    <phoneticPr fontId="3"/>
  </si>
  <si>
    <t>自由が丘</t>
  </si>
  <si>
    <t xml:space="preserve">Ｋ </t>
  </si>
  <si>
    <t>40</t>
  </si>
  <si>
    <t>末広町２丁目</t>
  </si>
  <si>
    <t>水府町</t>
  </si>
  <si>
    <t>機械等修理業</t>
  </si>
  <si>
    <t>見川５丁目</t>
  </si>
  <si>
    <t>住吉町</t>
  </si>
  <si>
    <t>千波町</t>
  </si>
  <si>
    <t>08</t>
  </si>
  <si>
    <t>田野町</t>
  </si>
  <si>
    <t>元山町２丁目</t>
  </si>
  <si>
    <t>田谷町</t>
  </si>
  <si>
    <t>天王町</t>
  </si>
  <si>
    <t>Ｄ</t>
  </si>
  <si>
    <t>東野町</t>
  </si>
  <si>
    <t>常磐町</t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</si>
  <si>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3"/>
  </si>
  <si>
    <t>中大野</t>
  </si>
  <si>
    <t>中丸町</t>
  </si>
  <si>
    <t>八幡町</t>
  </si>
  <si>
    <t>東赤塚</t>
  </si>
  <si>
    <t>東大野</t>
  </si>
  <si>
    <t>東桜川</t>
  </si>
  <si>
    <t>全隈町</t>
  </si>
  <si>
    <t>平須町</t>
  </si>
  <si>
    <t>平戸町</t>
  </si>
  <si>
    <t>大町１丁目</t>
  </si>
  <si>
    <t>藤井町</t>
  </si>
  <si>
    <t>繊維工業</t>
  </si>
  <si>
    <t>田島町</t>
  </si>
  <si>
    <t>20 ～29人</t>
  </si>
  <si>
    <t>39</t>
  </si>
  <si>
    <t>藤柄町</t>
  </si>
  <si>
    <t>上水戸４丁目</t>
  </si>
  <si>
    <t>堀町</t>
  </si>
  <si>
    <t>松本町</t>
  </si>
  <si>
    <t xml:space="preserve">木材・木製品製造業（家具を除く）  </t>
  </si>
  <si>
    <t>新荘３丁目</t>
  </si>
  <si>
    <t>赤尾関町</t>
  </si>
  <si>
    <t>見川町</t>
  </si>
  <si>
    <t>Ｆ</t>
  </si>
  <si>
    <t>宮内町</t>
  </si>
  <si>
    <t>元石川町</t>
  </si>
  <si>
    <t xml:space="preserve">輸送用機械器具製造業 </t>
  </si>
  <si>
    <t>元台町</t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</si>
  <si>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3"/>
  </si>
  <si>
    <t>元吉田町</t>
  </si>
  <si>
    <t>森戸町</t>
  </si>
  <si>
    <t>谷田町</t>
  </si>
  <si>
    <t>白梅１丁目</t>
  </si>
  <si>
    <t>谷津町</t>
  </si>
  <si>
    <t>三の丸１丁目</t>
  </si>
  <si>
    <t>内原１丁目</t>
  </si>
  <si>
    <t>百合が丘町</t>
  </si>
  <si>
    <t>有賀町</t>
  </si>
  <si>
    <t>吉田</t>
  </si>
  <si>
    <t xml:space="preserve">Ｊ </t>
  </si>
  <si>
    <t>吉沼町</t>
  </si>
  <si>
    <t>0～ 4人</t>
    <rPh sb="4" eb="5">
      <t>ニン</t>
    </rPh>
    <phoneticPr fontId="3"/>
  </si>
  <si>
    <t>米沢町</t>
  </si>
  <si>
    <t>37</t>
  </si>
  <si>
    <t>六反田町</t>
  </si>
  <si>
    <t xml:space="preserve">放送業 </t>
  </si>
  <si>
    <t>袴塚１丁目</t>
  </si>
  <si>
    <t xml:space="preserve">Ｅ </t>
  </si>
  <si>
    <t>泉町２丁目</t>
  </si>
  <si>
    <t xml:space="preserve">Ｆ </t>
  </si>
  <si>
    <t xml:space="preserve">飲食料品小売業 </t>
  </si>
  <si>
    <t xml:space="preserve">Ｇ </t>
  </si>
  <si>
    <t>藤が原３丁目</t>
  </si>
  <si>
    <t xml:space="preserve">Ｈ </t>
  </si>
  <si>
    <t xml:space="preserve">その他の卸売業 </t>
  </si>
  <si>
    <t xml:space="preserve">Ｉ </t>
  </si>
  <si>
    <t xml:space="preserve">Ｌ </t>
  </si>
  <si>
    <t xml:space="preserve">Ｍ </t>
  </si>
  <si>
    <t xml:space="preserve">Ｎ </t>
  </si>
  <si>
    <t xml:space="preserve">Ｏ </t>
  </si>
  <si>
    <t xml:space="preserve">Ｐ </t>
  </si>
  <si>
    <t>赤塚２丁目</t>
  </si>
  <si>
    <t xml:space="preserve">Ｑ </t>
  </si>
  <si>
    <t>令和３年６月１日現在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</si>
  <si>
    <t xml:space="preserve">Ｓ </t>
  </si>
  <si>
    <t>5 ～ 9人</t>
  </si>
  <si>
    <t xml:space="preserve">ゴム製品製造業 </t>
  </si>
  <si>
    <t>従業者数</t>
    <rPh sb="0" eb="3">
      <t>ジュウギョウシャ</t>
    </rPh>
    <rPh sb="3" eb="4">
      <t>スウ</t>
    </rPh>
    <phoneticPr fontId="3"/>
  </si>
  <si>
    <t>末広町１丁目</t>
  </si>
  <si>
    <t>う  ち 個 人 業 主</t>
  </si>
  <si>
    <t>Ｐ　</t>
  </si>
  <si>
    <t>30 ～49人</t>
  </si>
  <si>
    <t>50 ～99人</t>
  </si>
  <si>
    <t>Ｉ</t>
  </si>
  <si>
    <t>01</t>
  </si>
  <si>
    <t xml:space="preserve">水道業 </t>
  </si>
  <si>
    <t>金町２丁目</t>
  </si>
  <si>
    <t xml:space="preserve">農業 </t>
  </si>
  <si>
    <t>02</t>
  </si>
  <si>
    <t>林業</t>
  </si>
  <si>
    <t>東原２丁目</t>
  </si>
  <si>
    <t>漁業</t>
  </si>
  <si>
    <t xml:space="preserve">水運業 </t>
  </si>
  <si>
    <t>見川３丁目</t>
  </si>
  <si>
    <t>03</t>
  </si>
  <si>
    <t>C</t>
  </si>
  <si>
    <t xml:space="preserve">  平成 24年</t>
    <rPh sb="2" eb="4">
      <t>ヘイセイ</t>
    </rPh>
    <rPh sb="7" eb="8">
      <t>ネン</t>
    </rPh>
    <phoneticPr fontId="3"/>
  </si>
  <si>
    <t>学術研究，専門・
技術サービス業</t>
  </si>
  <si>
    <t>05</t>
  </si>
  <si>
    <t>06</t>
  </si>
  <si>
    <t xml:space="preserve">道路貨物運送業 </t>
  </si>
  <si>
    <t xml:space="preserve">総合工事業 </t>
  </si>
  <si>
    <t>07</t>
  </si>
  <si>
    <t xml:space="preserve">織物・衣服・身の回り品小売業 </t>
  </si>
  <si>
    <t>職別工事業(設備工事業を除く)</t>
  </si>
  <si>
    <t>設備工事業</t>
  </si>
  <si>
    <t>09</t>
  </si>
  <si>
    <t xml:space="preserve">食料品製造業 </t>
  </si>
  <si>
    <t>10</t>
  </si>
  <si>
    <t xml:space="preserve">飲料・たばこ・飼料製造業 </t>
  </si>
  <si>
    <t xml:space="preserve">家具・装備品製造業 </t>
  </si>
  <si>
    <t xml:space="preserve">パルプ・紙・紙加工品製造業 </t>
  </si>
  <si>
    <t xml:space="preserve">建築材料，鉱物・金属材料等卸売業 </t>
  </si>
  <si>
    <t xml:space="preserve">印刷・同関連業 </t>
  </si>
  <si>
    <t>見和１丁目</t>
  </si>
  <si>
    <t>5～ 9人</t>
  </si>
  <si>
    <t xml:space="preserve">プラスチック製品製造業 </t>
  </si>
  <si>
    <t>Ｒ　</t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</si>
  <si>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3"/>
  </si>
  <si>
    <t xml:space="preserve">なめし革・同製品・毛皮製造業 </t>
  </si>
  <si>
    <t xml:space="preserve">窯業・土石製品製造業 </t>
  </si>
  <si>
    <t xml:space="preserve">非鉄金属製造業　 </t>
  </si>
  <si>
    <t>　　 2 農業，林業，漁業に属する個人経営の事業所，家事サービス業及び外国公務に属する事業所を除きます。</t>
  </si>
  <si>
    <t xml:space="preserve">その他の製造業 </t>
  </si>
  <si>
    <t>電気・ガス・熱供給・水道業</t>
  </si>
  <si>
    <t>33</t>
  </si>
  <si>
    <t>姫子２丁目</t>
  </si>
  <si>
    <t xml:space="preserve">電気業 </t>
  </si>
  <si>
    <t>根本４丁目</t>
  </si>
  <si>
    <t>35　規模別事業所数及び従業者数（民営・平成24，26，28，令和３年調査）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3"/>
  </si>
  <si>
    <t>34</t>
  </si>
  <si>
    <t>Ｇ</t>
  </si>
  <si>
    <t>35</t>
  </si>
  <si>
    <t xml:space="preserve">熱供給業 </t>
  </si>
  <si>
    <t>38</t>
  </si>
  <si>
    <t xml:space="preserve">情報サービス業 </t>
  </si>
  <si>
    <t xml:space="preserve">インターネット附随サービス業 </t>
  </si>
  <si>
    <t>常磐町１丁目</t>
  </si>
  <si>
    <t>41</t>
  </si>
  <si>
    <t>物品賃貸業</t>
  </si>
  <si>
    <t>Ｈ</t>
  </si>
  <si>
    <t xml:space="preserve">鉄道業 </t>
  </si>
  <si>
    <t xml:space="preserve">道路旅客運送業 </t>
  </si>
  <si>
    <t xml:space="preserve">航空運輸業 </t>
  </si>
  <si>
    <t xml:space="preserve">倉庫業 </t>
  </si>
  <si>
    <t>　　 28</t>
  </si>
  <si>
    <t xml:space="preserve">運輸に附帯するサービス業 </t>
  </si>
  <si>
    <t xml:space="preserve">各種商品卸売業 </t>
  </si>
  <si>
    <t>P</t>
  </si>
  <si>
    <t>杉崎町</t>
  </si>
  <si>
    <t xml:space="preserve">繊維・衣服等卸売業 </t>
  </si>
  <si>
    <t xml:space="preserve">飲食料品卸売業　 </t>
  </si>
  <si>
    <t>五軒町２丁目</t>
  </si>
  <si>
    <t>Ｍ</t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</si>
  <si>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3"/>
  </si>
  <si>
    <t xml:space="preserve">各種商品小売業 </t>
  </si>
  <si>
    <t>大工町３丁目</t>
  </si>
  <si>
    <t xml:space="preserve">その他の小売業 </t>
  </si>
  <si>
    <t>南町１丁目</t>
  </si>
  <si>
    <t>Ｊ</t>
  </si>
  <si>
    <t xml:space="preserve">銀行業 </t>
  </si>
  <si>
    <t>Ｋ</t>
  </si>
  <si>
    <t>宮町３丁目</t>
  </si>
  <si>
    <t>不動産賃貸業・管理業</t>
  </si>
  <si>
    <t>金町１丁目</t>
  </si>
  <si>
    <t>Ｌ</t>
  </si>
  <si>
    <t>根本２丁目</t>
  </si>
  <si>
    <t>石川３丁目</t>
  </si>
  <si>
    <t>その他の生活関連サービス業　</t>
  </si>
  <si>
    <t>娯楽業</t>
  </si>
  <si>
    <t>ちとせ１丁目</t>
  </si>
  <si>
    <t>О</t>
  </si>
  <si>
    <t>医療業</t>
  </si>
  <si>
    <t>保健衛生</t>
  </si>
  <si>
    <t>ちとせ２丁目</t>
  </si>
  <si>
    <t>Ｑ</t>
  </si>
  <si>
    <t>町 丁 別</t>
  </si>
  <si>
    <t>総    数</t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</si>
  <si>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</si>
  <si>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9" eb="10">
      <t>ギョウ</t>
    </rPh>
    <phoneticPr fontId="3"/>
  </si>
  <si>
    <t>上水戸２丁目</t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</si>
  <si>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3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</si>
  <si>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3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</si>
  <si>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3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</si>
  <si>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3"/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</si>
  <si>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</si>
  <si>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 xml:space="preserve">Ｓ  </t>
  </si>
  <si>
    <t>大足町</t>
  </si>
  <si>
    <t>五軒町１丁目</t>
  </si>
  <si>
    <t>柵町１丁目</t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</si>
  <si>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</si>
  <si>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五軒町３丁目</t>
  </si>
  <si>
    <t>五平町</t>
  </si>
  <si>
    <t>けやき台１丁目</t>
  </si>
  <si>
    <t>けやき台３丁目</t>
  </si>
  <si>
    <t>栄町１丁目</t>
  </si>
  <si>
    <t>栄町２丁目</t>
  </si>
  <si>
    <t>河和田１丁目</t>
  </si>
  <si>
    <t>牛伏町</t>
  </si>
  <si>
    <t>石川２丁目</t>
  </si>
  <si>
    <t>金町３丁目</t>
  </si>
  <si>
    <t>見川１丁目</t>
  </si>
  <si>
    <t>見川２丁目</t>
  </si>
  <si>
    <t>見川４丁目</t>
  </si>
  <si>
    <t>見和３丁目</t>
  </si>
  <si>
    <t>元山町１丁目</t>
  </si>
  <si>
    <t>袴塚２丁目</t>
  </si>
  <si>
    <t>袴塚３丁目</t>
  </si>
  <si>
    <t>鯉淵町</t>
  </si>
  <si>
    <t>根本１丁目</t>
  </si>
  <si>
    <t>本町２丁目</t>
  </si>
  <si>
    <t>根本３丁目</t>
  </si>
  <si>
    <t>柵町３丁目</t>
  </si>
  <si>
    <t>西原３丁目</t>
  </si>
  <si>
    <t>若宮２丁目</t>
  </si>
  <si>
    <t>松が丘１丁目</t>
  </si>
  <si>
    <t>石川４丁目</t>
  </si>
  <si>
    <t>松が丘２丁目</t>
  </si>
  <si>
    <t>城南１丁目</t>
  </si>
  <si>
    <t>上水戸１丁目</t>
  </si>
  <si>
    <t>上水戸３丁目</t>
  </si>
  <si>
    <t>城東１丁目</t>
  </si>
  <si>
    <t>中原町</t>
  </si>
  <si>
    <t>城東２丁目</t>
  </si>
  <si>
    <t>城東３丁目</t>
  </si>
  <si>
    <t>双葉台５丁目</t>
  </si>
  <si>
    <t>城東４丁目</t>
  </si>
  <si>
    <t>城南２丁目</t>
  </si>
  <si>
    <t>城南３丁目</t>
  </si>
  <si>
    <t>常磐町２丁目</t>
  </si>
  <si>
    <t>新原１丁目</t>
  </si>
  <si>
    <t>新原２丁目</t>
  </si>
  <si>
    <t>西原１丁目</t>
  </si>
  <si>
    <t>西原２丁目</t>
  </si>
  <si>
    <t>年別</t>
    <rPh sb="0" eb="1">
      <t>ネン</t>
    </rPh>
    <rPh sb="1" eb="2">
      <t>ベツ</t>
    </rPh>
    <phoneticPr fontId="3"/>
  </si>
  <si>
    <t>赤塚１丁目</t>
  </si>
  <si>
    <t>泉町３丁目</t>
  </si>
  <si>
    <t>双葉台２丁目</t>
  </si>
  <si>
    <t>双葉台４丁目</t>
  </si>
  <si>
    <t>大工町１丁目</t>
  </si>
  <si>
    <t>文京１丁目</t>
  </si>
  <si>
    <t>大町２丁目</t>
  </si>
  <si>
    <t>筑地町</t>
  </si>
  <si>
    <t>中央１丁目</t>
  </si>
  <si>
    <t>東原１丁目</t>
  </si>
  <si>
    <t>東原３丁目</t>
  </si>
  <si>
    <t>東前２丁目</t>
  </si>
  <si>
    <t>東前３丁目</t>
  </si>
  <si>
    <t>東台１丁目</t>
  </si>
  <si>
    <t>東台２丁目</t>
  </si>
  <si>
    <t>梅香２丁目</t>
  </si>
  <si>
    <t>白梅３丁目</t>
  </si>
  <si>
    <t>白梅４丁目</t>
  </si>
  <si>
    <t>姫子１丁目</t>
  </si>
  <si>
    <t>浜田１丁目</t>
  </si>
  <si>
    <t>浜田２丁目</t>
  </si>
  <si>
    <t>文京２丁目</t>
  </si>
  <si>
    <t>本町３丁目</t>
  </si>
  <si>
    <t>末広町３丁目</t>
  </si>
  <si>
    <t>柳町１丁目</t>
  </si>
  <si>
    <t>柳町２丁目</t>
  </si>
  <si>
    <t>緑町３丁目</t>
  </si>
  <si>
    <t>宿泊業，
飲食サービス業</t>
    <rPh sb="5" eb="7">
      <t>インショク</t>
    </rPh>
    <rPh sb="11" eb="12">
      <t>ギョウ</t>
    </rPh>
    <phoneticPr fontId="3"/>
  </si>
  <si>
    <t>　 　2　 事業所数に不詳（事業内容等不詳の事業所）は含みません。</t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</si>
  <si>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3"/>
  </si>
  <si>
    <t xml:space="preserve"> - </t>
  </si>
  <si>
    <t xml:space="preserve">    28</t>
  </si>
  <si>
    <t>注）1　 平成,24年は，２月１日現在。平成26年は，７月１日現在。平成28,令和３年は，６月１日現在です。</t>
    <rPh sb="0" eb="1">
      <t>チュウ</t>
    </rPh>
    <rPh sb="10" eb="11">
      <t>ネン</t>
    </rPh>
    <rPh sb="39" eb="41">
      <t>レイワ</t>
    </rPh>
    <rPh sb="42" eb="43">
      <t>トシ</t>
    </rPh>
    <phoneticPr fontId="3"/>
  </si>
  <si>
    <t>平成24 年</t>
    <rPh sb="0" eb="2">
      <t>ヘイセイ</t>
    </rPh>
    <rPh sb="5" eb="6">
      <t>ネン</t>
    </rPh>
    <phoneticPr fontId="3"/>
  </si>
  <si>
    <t>　26</t>
  </si>
  <si>
    <t>　28</t>
  </si>
  <si>
    <t>注） 1 平成24年は，2月１日現在。 平成26年は，７月１日現在。平成28,令和３年は，６月１日現在です。</t>
    <rPh sb="0" eb="1">
      <t>チュウ</t>
    </rPh>
    <rPh sb="9" eb="10">
      <t>ネン</t>
    </rPh>
    <rPh sb="13" eb="14">
      <t>ガツ</t>
    </rPh>
    <rPh sb="20" eb="22">
      <t>ヘイセイ</t>
    </rPh>
    <rPh sb="24" eb="25">
      <t>ネン</t>
    </rPh>
    <rPh sb="28" eb="29">
      <t>ガツ</t>
    </rPh>
    <rPh sb="30" eb="33">
      <t>ニチゲンザイ</t>
    </rPh>
    <rPh sb="34" eb="36">
      <t>ヘイセイ</t>
    </rPh>
    <rPh sb="39" eb="41">
      <t>レイワ</t>
    </rPh>
    <rPh sb="42" eb="43">
      <t>ネン</t>
    </rPh>
    <rPh sb="46" eb="47">
      <t>ガツ</t>
    </rPh>
    <rPh sb="48" eb="49">
      <t>ニチ</t>
    </rPh>
    <rPh sb="49" eb="51">
      <t>ゲンザイ</t>
    </rPh>
    <phoneticPr fontId="3"/>
  </si>
  <si>
    <t>　　 26</t>
  </si>
  <si>
    <t>注） 1平成24年は，２月１日現在。 平成26年は，７月１日現在。平成28，令和３年は，６月１日現在です。</t>
    <rPh sb="0" eb="1">
      <t>チュウ</t>
    </rPh>
    <rPh sb="8" eb="9">
      <t>ネン</t>
    </rPh>
    <rPh sb="19" eb="21">
      <t>ヘイセイ</t>
    </rPh>
    <rPh sb="23" eb="24">
      <t>ネン</t>
    </rPh>
    <rPh sb="27" eb="28">
      <t>ガツ</t>
    </rPh>
    <rPh sb="29" eb="32">
      <t>ニチゲンザイ</t>
    </rPh>
    <rPh sb="33" eb="35">
      <t>ヘイセイ</t>
    </rPh>
    <rPh sb="38" eb="40">
      <t>レイワ</t>
    </rPh>
    <rPh sb="41" eb="42">
      <t>ネン</t>
    </rPh>
    <rPh sb="45" eb="46">
      <t>ガツ</t>
    </rPh>
    <rPh sb="47" eb="48">
      <t>ニチ</t>
    </rPh>
    <rPh sb="48" eb="50">
      <t>ゲンザイ</t>
    </rPh>
    <phoneticPr fontId="3"/>
  </si>
  <si>
    <t>　  　2　 農業，林業，漁業に属する個人経営の事業所，家事サービス業及び外国公務に属する事業所，国及び地方公共団体の事業所を除きます。</t>
  </si>
  <si>
    <t>0 ～ 4人</t>
  </si>
  <si>
    <t>33　事業所の概要（全事業所・平成24，26，28，令和３年調査）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6" eb="28">
      <t>レイワ</t>
    </rPh>
    <rPh sb="30" eb="32">
      <t>チョウサ</t>
    </rPh>
    <phoneticPr fontId="3"/>
  </si>
  <si>
    <t>34　産業別事業所の状況（全事業所・令和３年調査）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レイワ</t>
    </rPh>
    <rPh sb="21" eb="22">
      <t>ネン</t>
    </rPh>
    <rPh sb="22" eb="24">
      <t>チョウサ</t>
    </rPh>
    <phoneticPr fontId="3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</si>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</sst>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1" formatCode="_ * #,##0_ ;_ * \-#,##0_ ;_ * &quot;-&quot;_ ;_ @_ "/>
    <numFmt numFmtId="176" formatCode="_ * #,##0.0_ ;_ * \-#,##0.0_ ;_ * &quot;-&quot;?_ ;_ @_ "/>
  </numFmts>
  <fonts count="2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b/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ゴシック"/>
      <family val="3"/>
    </font>
    <font>
      <sz val="11"/>
      <color theme="1"/>
      <name val="ＭＳ Ｐ明朝"/>
      <family val="1"/>
    </font>
    <font>
      <b/>
      <sz val="10"/>
      <color auto="1"/>
      <name val="ＭＳ Ｐ明朝"/>
      <family val="1"/>
    </font>
    <font>
      <b/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sz val="10"/>
      <color theme="1"/>
      <name val="ＭＳゴシック"/>
      <family val="3"/>
    </font>
    <font>
      <sz val="6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明朝"/>
      <family val="1"/>
    </font>
    <font>
      <sz val="10"/>
      <color auto="1"/>
      <name val="ＭＳ Ｐ明朝"/>
      <family val="1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187">
    <xf numFmtId="0" fontId="0" fillId="0" borderId="0" xfId="0">
      <alignment vertical="center"/>
    </xf>
    <xf numFmtId="41" fontId="4" fillId="0" borderId="0" xfId="0" applyNumberFormat="1" applyFont="1" applyAlignment="1"/>
    <xf numFmtId="41" fontId="5" fillId="0" borderId="0" xfId="0" applyNumberFormat="1" applyFont="1" applyAlignment="1">
      <alignment shrinkToFit="1"/>
    </xf>
    <xf numFmtId="0" fontId="6" fillId="0" borderId="0" xfId="0" quotePrefix="1" applyNumberFormat="1" applyFont="1" applyAlignment="1">
      <alignment vertical="center"/>
    </xf>
    <xf numFmtId="41" fontId="7" fillId="0" borderId="0" xfId="0" applyNumberFormat="1" applyFont="1" applyAlignment="1"/>
    <xf numFmtId="41" fontId="7" fillId="2" borderId="1" xfId="0" applyNumberFormat="1" applyFont="1" applyFill="1" applyBorder="1" applyAlignment="1">
      <alignment horizontal="center" vertical="center" wrapText="1"/>
    </xf>
    <xf numFmtId="41" fontId="7" fillId="3" borderId="0" xfId="0" quotePrefix="1" applyNumberFormat="1" applyFont="1" applyFill="1" applyBorder="1" applyAlignment="1">
      <alignment horizontal="center" vertical="center"/>
    </xf>
    <xf numFmtId="41" fontId="8" fillId="3" borderId="2" xfId="0" quotePrefix="1" applyNumberFormat="1" applyFont="1" applyFill="1" applyBorder="1" applyAlignment="1">
      <alignment horizontal="center" vertical="center"/>
    </xf>
    <xf numFmtId="0" fontId="4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41" fontId="7" fillId="0" borderId="0" xfId="0" applyNumberFormat="1" applyFont="1" applyAlignment="1">
      <alignment shrinkToFit="1"/>
    </xf>
    <xf numFmtId="41" fontId="7" fillId="2" borderId="3" xfId="0" applyNumberFormat="1" applyFont="1" applyFill="1" applyBorder="1" applyAlignment="1">
      <alignment horizontal="center" vertical="center" wrapText="1"/>
    </xf>
    <xf numFmtId="41" fontId="7" fillId="3" borderId="4" xfId="0" quotePrefix="1" applyNumberFormat="1" applyFont="1" applyFill="1" applyBorder="1" applyAlignment="1">
      <alignment horizontal="center" vertical="center"/>
    </xf>
    <xf numFmtId="41" fontId="8" fillId="3" borderId="5" xfId="0" quotePrefix="1" applyNumberFormat="1" applyFont="1" applyFill="1" applyBorder="1" applyAlignment="1">
      <alignment horizontal="center" vertical="center"/>
    </xf>
    <xf numFmtId="0" fontId="7" fillId="0" borderId="0" xfId="0" quotePrefix="1" applyFont="1" applyAlignment="1"/>
    <xf numFmtId="41" fontId="7" fillId="3" borderId="6" xfId="0" applyNumberFormat="1" applyFont="1" applyFill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4" fillId="0" borderId="7" xfId="0" quotePrefix="1" applyNumberFormat="1" applyFont="1" applyFill="1" applyBorder="1" applyAlignment="1">
      <alignment vertical="center"/>
    </xf>
    <xf numFmtId="41" fontId="10" fillId="0" borderId="8" xfId="0" quotePrefix="1" applyNumberFormat="1" applyFont="1" applyFill="1" applyBorder="1" applyAlignment="1">
      <alignment vertical="center"/>
    </xf>
    <xf numFmtId="41" fontId="7" fillId="0" borderId="0" xfId="0" applyNumberFormat="1" applyFont="1" applyAlignment="1">
      <alignment horizontal="right"/>
    </xf>
    <xf numFmtId="41" fontId="4" fillId="0" borderId="0" xfId="0" quotePrefix="1" applyNumberFormat="1" applyFont="1" applyFill="1" applyBorder="1" applyAlignment="1">
      <alignment vertical="center"/>
    </xf>
    <xf numFmtId="41" fontId="10" fillId="0" borderId="2" xfId="0" quotePrefix="1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0" fontId="0" fillId="0" borderId="0" xfId="0">
      <alignment vertical="center"/>
    </xf>
    <xf numFmtId="41" fontId="7" fillId="2" borderId="9" xfId="0" applyNumberFormat="1" applyFont="1" applyFill="1" applyBorder="1" applyAlignment="1">
      <alignment horizontal="center" vertical="center" wrapText="1"/>
    </xf>
    <xf numFmtId="41" fontId="8" fillId="4" borderId="0" xfId="0" applyNumberFormat="1" applyFont="1" applyFill="1" applyBorder="1" applyAlignment="1">
      <alignment horizontal="center" vertical="center" shrinkToFit="1"/>
    </xf>
    <xf numFmtId="0" fontId="7" fillId="3" borderId="2" xfId="0" applyNumberFormat="1" applyFont="1" applyFill="1" applyBorder="1" applyAlignment="1">
      <alignment horizontal="right" vertical="center"/>
    </xf>
    <xf numFmtId="0" fontId="7" fillId="3" borderId="0" xfId="0" applyNumberFormat="1" applyFont="1" applyFill="1" applyAlignment="1">
      <alignment horizontal="right" vertical="center"/>
    </xf>
    <xf numFmtId="0" fontId="11" fillId="0" borderId="0" xfId="0" quotePrefix="1" applyNumberFormat="1" applyFont="1" applyAlignment="1">
      <alignment horizontal="left" vertical="center"/>
    </xf>
    <xf numFmtId="41" fontId="7" fillId="2" borderId="10" xfId="0" applyNumberFormat="1" applyFont="1" applyFill="1" applyBorder="1" applyAlignment="1">
      <alignment horizontal="center" vertical="center" wrapText="1"/>
    </xf>
    <xf numFmtId="41" fontId="8" fillId="4" borderId="4" xfId="0" applyNumberFormat="1" applyFont="1" applyFill="1" applyBorder="1" applyAlignment="1">
      <alignment horizontal="center" vertical="center" shrinkToFit="1"/>
    </xf>
    <xf numFmtId="0" fontId="7" fillId="2" borderId="4" xfId="0" applyNumberFormat="1" applyFont="1" applyFill="1" applyBorder="1" applyAlignment="1">
      <alignment horizontal="distributed" vertical="center" shrinkToFit="1"/>
    </xf>
    <xf numFmtId="0" fontId="7" fillId="2" borderId="4" xfId="0" applyNumberFormat="1" applyFont="1" applyFill="1" applyBorder="1" applyAlignment="1">
      <alignment horizontal="distributed" vertical="center" wrapText="1" shrinkToFit="1"/>
    </xf>
    <xf numFmtId="0" fontId="7" fillId="2" borderId="5" xfId="0" applyNumberFormat="1" applyFont="1" applyFill="1" applyBorder="1" applyAlignment="1">
      <alignment horizontal="distributed" vertical="center" wrapText="1" shrinkToFit="1"/>
    </xf>
    <xf numFmtId="41" fontId="7" fillId="2" borderId="11" xfId="0" applyNumberFormat="1" applyFont="1" applyFill="1" applyBorder="1" applyAlignment="1">
      <alignment horizontal="center" vertical="center"/>
    </xf>
    <xf numFmtId="41" fontId="10" fillId="4" borderId="12" xfId="0" quotePrefix="1" applyNumberFormat="1" applyFont="1" applyFill="1" applyBorder="1" applyAlignment="1">
      <alignment vertical="center"/>
    </xf>
    <xf numFmtId="41" fontId="4" fillId="0" borderId="7" xfId="0" quotePrefix="1" applyNumberFormat="1" applyFont="1" applyFill="1" applyBorder="1" applyAlignment="1">
      <alignment horizontal="right" vertical="center"/>
    </xf>
    <xf numFmtId="41" fontId="4" fillId="0" borderId="8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Border="1" applyAlignment="1">
      <alignment horizontal="right" vertical="center"/>
    </xf>
    <xf numFmtId="41" fontId="7" fillId="3" borderId="13" xfId="0" applyNumberFormat="1" applyFont="1" applyFill="1" applyBorder="1" applyAlignment="1">
      <alignment horizontal="center" vertical="center"/>
    </xf>
    <xf numFmtId="41" fontId="7" fillId="2" borderId="14" xfId="0" quotePrefix="1" applyNumberFormat="1" applyFont="1" applyFill="1" applyBorder="1" applyAlignment="1">
      <alignment horizontal="center" vertical="center"/>
    </xf>
    <xf numFmtId="176" fontId="10" fillId="4" borderId="15" xfId="0" quotePrefix="1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41" fontId="10" fillId="4" borderId="15" xfId="0" quotePrefix="1" applyNumberFormat="1" applyFont="1" applyFill="1" applyBorder="1" applyAlignment="1">
      <alignment vertical="center"/>
    </xf>
    <xf numFmtId="41" fontId="4" fillId="0" borderId="0" xfId="0" quotePrefix="1" applyNumberFormat="1" applyFont="1" applyFill="1" applyBorder="1" applyAlignment="1">
      <alignment horizontal="right" vertical="center"/>
    </xf>
    <xf numFmtId="41" fontId="4" fillId="0" borderId="2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Border="1" applyAlignment="1">
      <alignment horizontal="right" vertical="center"/>
    </xf>
    <xf numFmtId="41" fontId="7" fillId="3" borderId="16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76" fontId="10" fillId="4" borderId="15" xfId="0" applyNumberFormat="1" applyFont="1" applyFill="1" applyBorder="1" applyAlignment="1">
      <alignment vertical="center" shrinkToFit="1"/>
    </xf>
    <xf numFmtId="0" fontId="4" fillId="0" borderId="0" xfId="0" quotePrefix="1" applyNumberFormat="1" applyFont="1" applyAlignment="1">
      <alignment horizontal="right" vertical="center"/>
    </xf>
    <xf numFmtId="41" fontId="10" fillId="0" borderId="0" xfId="0" applyNumberFormat="1" applyFont="1" applyAlignment="1"/>
    <xf numFmtId="0" fontId="6" fillId="0" borderId="0" xfId="0" applyNumberFormat="1" applyFont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5" borderId="15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41" fontId="7" fillId="5" borderId="0" xfId="0" quotePrefix="1" applyNumberFormat="1" applyFont="1" applyFill="1" applyBorder="1" applyAlignment="1">
      <alignment horizontal="center" vertical="center"/>
    </xf>
    <xf numFmtId="41" fontId="8" fillId="5" borderId="0" xfId="0" quotePrefix="1" applyNumberFormat="1" applyFont="1" applyFill="1" applyBorder="1" applyAlignment="1">
      <alignment horizontal="center"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5" borderId="17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1" fontId="7" fillId="5" borderId="4" xfId="0" quotePrefix="1" applyNumberFormat="1" applyFont="1" applyFill="1" applyBorder="1" applyAlignment="1">
      <alignment horizontal="center" vertical="center"/>
    </xf>
    <xf numFmtId="41" fontId="8" fillId="5" borderId="4" xfId="0" quotePrefix="1" applyNumberFormat="1" applyFont="1" applyFill="1" applyBorder="1" applyAlignment="1">
      <alignment horizontal="center" vertical="center"/>
    </xf>
    <xf numFmtId="41" fontId="8" fillId="0" borderId="4" xfId="0" quotePrefix="1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4" fillId="0" borderId="0" xfId="0" quotePrefix="1" applyNumberFormat="1" applyFont="1" applyAlignment="1">
      <alignment horizontal="left" vertical="center"/>
    </xf>
    <xf numFmtId="41" fontId="7" fillId="3" borderId="18" xfId="0" applyNumberFormat="1" applyFont="1" applyFill="1" applyBorder="1" applyAlignment="1">
      <alignment horizontal="center" vertical="center"/>
    </xf>
    <xf numFmtId="41" fontId="7" fillId="3" borderId="19" xfId="0" applyNumberFormat="1" applyFont="1" applyFill="1" applyBorder="1" applyAlignment="1">
      <alignment horizontal="center" vertical="center"/>
    </xf>
    <xf numFmtId="41" fontId="7" fillId="3" borderId="14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10" fillId="0" borderId="7" xfId="0" applyNumberFormat="1" applyFont="1" applyFill="1" applyBorder="1" applyAlignment="1">
      <alignment horizontal="right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7" fillId="3" borderId="3" xfId="0" applyNumberFormat="1" applyFont="1" applyFill="1" applyBorder="1" applyAlignment="1">
      <alignment horizontal="center" vertical="center"/>
    </xf>
    <xf numFmtId="41" fontId="7" fillId="3" borderId="10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quotePrefix="1" applyNumberFormat="1" applyFont="1" applyBorder="1" applyAlignment="1">
      <alignment horizontal="right"/>
    </xf>
    <xf numFmtId="41" fontId="7" fillId="3" borderId="20" xfId="0" applyNumberFormat="1" applyFont="1" applyFill="1" applyBorder="1" applyAlignment="1">
      <alignment horizontal="center" vertical="center" wrapText="1"/>
    </xf>
    <xf numFmtId="41" fontId="7" fillId="3" borderId="21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Border="1" applyAlignment="1">
      <alignment horizontal="right" vertical="center"/>
    </xf>
    <xf numFmtId="41" fontId="7" fillId="3" borderId="1" xfId="0" applyNumberFormat="1" applyFont="1" applyFill="1" applyBorder="1" applyAlignment="1">
      <alignment horizontal="center" vertical="center"/>
    </xf>
    <xf numFmtId="41" fontId="7" fillId="3" borderId="9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41" fontId="12" fillId="0" borderId="0" xfId="0" applyNumberFormat="1" applyFont="1" applyAlignment="1"/>
    <xf numFmtId="41" fontId="13" fillId="0" borderId="0" xfId="0" applyNumberFormat="1" applyFont="1" applyAlignment="1"/>
    <xf numFmtId="41" fontId="7" fillId="0" borderId="0" xfId="0" quotePrefix="1" applyNumberFormat="1" applyFont="1" applyAlignment="1">
      <alignment horizontal="left"/>
    </xf>
    <xf numFmtId="41" fontId="7" fillId="0" borderId="0" xfId="0" quotePrefix="1" applyNumberFormat="1" applyFont="1" applyAlignment="1">
      <alignment horizontal="left" vertical="center"/>
    </xf>
    <xf numFmtId="41" fontId="7" fillId="3" borderId="22" xfId="0" applyNumberFormat="1" applyFont="1" applyFill="1" applyBorder="1" applyAlignment="1">
      <alignment horizontal="center" vertical="center"/>
    </xf>
    <xf numFmtId="41" fontId="10" fillId="0" borderId="7" xfId="0" quotePrefix="1" applyNumberFormat="1" applyFont="1" applyFill="1" applyBorder="1" applyAlignment="1">
      <alignment horizontal="right" vertical="center"/>
    </xf>
    <xf numFmtId="41" fontId="7" fillId="3" borderId="1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1" fontId="10" fillId="0" borderId="0" xfId="0" quotePrefix="1" applyNumberFormat="1" applyFont="1" applyFill="1" applyBorder="1" applyAlignment="1">
      <alignment horizontal="right" vertical="center"/>
    </xf>
    <xf numFmtId="41" fontId="4" fillId="0" borderId="0" xfId="0" applyNumberFormat="1" applyFont="1" applyBorder="1" applyAlignment="1">
      <alignment vertical="center" shrinkToFit="1"/>
    </xf>
    <xf numFmtId="41" fontId="7" fillId="3" borderId="24" xfId="0" applyNumberFormat="1" applyFont="1" applyFill="1" applyBorder="1" applyAlignment="1">
      <alignment vertical="center"/>
    </xf>
    <xf numFmtId="41" fontId="7" fillId="3" borderId="25" xfId="0" applyNumberFormat="1" applyFont="1" applyFill="1" applyBorder="1" applyAlignment="1">
      <alignment horizontal="center" vertical="center"/>
    </xf>
    <xf numFmtId="41" fontId="7" fillId="3" borderId="25" xfId="0" applyNumberFormat="1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41" fontId="7" fillId="3" borderId="7" xfId="0" applyNumberFormat="1" applyFont="1" applyFill="1" applyBorder="1" applyAlignment="1">
      <alignment horizontal="center" vertical="center"/>
    </xf>
    <xf numFmtId="41" fontId="7" fillId="3" borderId="24" xfId="0" applyNumberFormat="1" applyFont="1" applyFill="1" applyBorder="1" applyAlignment="1">
      <alignment horizontal="center" vertical="center"/>
    </xf>
    <xf numFmtId="41" fontId="7" fillId="3" borderId="15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6" fillId="0" borderId="0" xfId="0" quotePrefix="1" applyNumberFormat="1" applyFont="1" applyAlignment="1">
      <alignment horizontal="left" vertical="center"/>
    </xf>
    <xf numFmtId="41" fontId="12" fillId="0" borderId="0" xfId="0" applyNumberFormat="1" applyFont="1" applyAlignment="1">
      <alignment vertical="center"/>
    </xf>
    <xf numFmtId="41" fontId="7" fillId="6" borderId="13" xfId="0" applyNumberFormat="1" applyFont="1" applyFill="1" applyBorder="1" applyAlignment="1">
      <alignment horizontal="center" vertical="center"/>
    </xf>
    <xf numFmtId="41" fontId="7" fillId="0" borderId="26" xfId="0" applyNumberFormat="1" applyFont="1" applyBorder="1" applyAlignment="1"/>
    <xf numFmtId="41" fontId="8" fillId="4" borderId="15" xfId="0" applyNumberFormat="1" applyFont="1" applyFill="1" applyBorder="1" applyAlignment="1">
      <alignment horizontal="center" vertical="center"/>
    </xf>
    <xf numFmtId="41" fontId="8" fillId="7" borderId="0" xfId="6" applyNumberFormat="1" applyFont="1" applyFill="1" applyBorder="1" applyAlignment="1">
      <alignment horizontal="right" vertical="center" shrinkToFit="1"/>
    </xf>
    <xf numFmtId="41" fontId="7" fillId="6" borderId="0" xfId="6" applyNumberFormat="1" applyFont="1" applyFill="1" applyBorder="1" applyAlignment="1">
      <alignment horizontal="right" vertical="center" shrinkToFit="1"/>
    </xf>
    <xf numFmtId="41" fontId="7" fillId="6" borderId="0" xfId="6" applyNumberFormat="1" applyFont="1" applyFill="1" applyBorder="1" applyAlignment="1">
      <alignment horizontal="left" vertical="center" shrinkToFit="1"/>
    </xf>
    <xf numFmtId="41" fontId="7" fillId="6" borderId="2" xfId="6" applyNumberFormat="1" applyFont="1" applyFill="1" applyBorder="1" applyAlignment="1">
      <alignment horizontal="left" vertical="center" shrinkToFit="1"/>
    </xf>
    <xf numFmtId="41" fontId="14" fillId="0" borderId="0" xfId="0" applyNumberFormat="1" applyFont="1" applyAlignment="1"/>
    <xf numFmtId="41" fontId="7" fillId="0" borderId="22" xfId="0" applyNumberFormat="1" applyFont="1" applyBorder="1" applyAlignment="1"/>
    <xf numFmtId="41" fontId="7" fillId="0" borderId="14" xfId="0" applyNumberFormat="1" applyFont="1" applyBorder="1" applyAlignment="1"/>
    <xf numFmtId="41" fontId="8" fillId="0" borderId="17" xfId="0" applyNumberFormat="1" applyFont="1" applyBorder="1" applyAlignment="1"/>
    <xf numFmtId="0" fontId="8" fillId="7" borderId="4" xfId="6" applyNumberFormat="1" applyFont="1" applyFill="1" applyBorder="1" applyAlignment="1">
      <alignment horizontal="distributed" vertical="center" shrinkToFit="1"/>
    </xf>
    <xf numFmtId="0" fontId="7" fillId="6" borderId="4" xfId="6" applyNumberFormat="1" applyFont="1" applyFill="1" applyBorder="1" applyAlignment="1">
      <alignment horizontal="distributed" vertical="center" shrinkToFit="1"/>
    </xf>
    <xf numFmtId="0" fontId="7" fillId="6" borderId="5" xfId="6" applyNumberFormat="1" applyFont="1" applyFill="1" applyBorder="1" applyAlignment="1">
      <alignment horizontal="distributed" vertical="center" shrinkToFit="1"/>
    </xf>
    <xf numFmtId="41" fontId="7" fillId="6" borderId="22" xfId="0" applyNumberFormat="1" applyFont="1" applyFill="1" applyBorder="1" applyAlignment="1">
      <alignment horizontal="center" vertical="center"/>
    </xf>
    <xf numFmtId="41" fontId="7" fillId="6" borderId="14" xfId="0" applyNumberFormat="1" applyFont="1" applyFill="1" applyBorder="1" applyAlignment="1">
      <alignment horizontal="center" vertical="center"/>
    </xf>
    <xf numFmtId="41" fontId="10" fillId="4" borderId="12" xfId="6" quotePrefix="1" applyNumberFormat="1" applyFont="1" applyFill="1" applyBorder="1" applyAlignment="1">
      <alignment horizontal="right" vertical="center"/>
    </xf>
    <xf numFmtId="41" fontId="10" fillId="7" borderId="7" xfId="6" quotePrefix="1" applyNumberFormat="1" applyFont="1" applyFill="1" applyBorder="1" applyAlignment="1">
      <alignment horizontal="right" vertical="center"/>
    </xf>
    <xf numFmtId="41" fontId="10" fillId="7" borderId="7" xfId="6" applyNumberFormat="1" applyFont="1" applyFill="1" applyBorder="1" applyAlignment="1">
      <alignment horizontal="right" vertical="center"/>
    </xf>
    <xf numFmtId="41" fontId="10" fillId="4" borderId="15" xfId="6" quotePrefix="1" applyNumberFormat="1" applyFont="1" applyFill="1" applyBorder="1" applyAlignment="1">
      <alignment horizontal="right" vertical="center"/>
    </xf>
    <xf numFmtId="41" fontId="10" fillId="7" borderId="0" xfId="6" quotePrefix="1" applyNumberFormat="1" applyFont="1" applyFill="1" applyBorder="1" applyAlignment="1">
      <alignment horizontal="right" vertical="center"/>
    </xf>
    <xf numFmtId="41" fontId="10" fillId="7" borderId="0" xfId="6" applyNumberFormat="1" applyFont="1" applyFill="1" applyBorder="1" applyAlignment="1">
      <alignment horizontal="right" vertical="center"/>
    </xf>
    <xf numFmtId="41" fontId="7" fillId="6" borderId="6" xfId="0" applyNumberFormat="1" applyFont="1" applyFill="1" applyBorder="1" applyAlignment="1">
      <alignment horizontal="center" vertical="center"/>
    </xf>
    <xf numFmtId="41" fontId="10" fillId="7" borderId="0" xfId="6" applyNumberFormat="1" applyFont="1" applyFill="1" applyBorder="1" applyAlignment="1">
      <alignment horizontal="right" vertical="center" shrinkToFit="1"/>
    </xf>
    <xf numFmtId="41" fontId="4" fillId="0" borderId="0" xfId="6" applyNumberFormat="1" applyFont="1" applyFill="1" applyBorder="1" applyAlignment="1">
      <alignment horizontal="right" vertical="center" shrinkToFit="1"/>
    </xf>
    <xf numFmtId="41" fontId="4" fillId="0" borderId="2" xfId="6" applyNumberFormat="1" applyFont="1" applyFill="1" applyBorder="1" applyAlignment="1">
      <alignment horizontal="right" vertical="center" shrinkToFit="1"/>
    </xf>
    <xf numFmtId="41" fontId="7" fillId="6" borderId="18" xfId="0" applyNumberFormat="1" applyFont="1" applyFill="1" applyBorder="1" applyAlignment="1">
      <alignment horizontal="center" vertical="center" shrinkToFit="1"/>
    </xf>
    <xf numFmtId="41" fontId="7" fillId="6" borderId="11" xfId="0" applyNumberFormat="1" applyFont="1" applyFill="1" applyBorder="1" applyAlignment="1">
      <alignment horizontal="center" vertical="center"/>
    </xf>
    <xf numFmtId="41" fontId="10" fillId="7" borderId="0" xfId="6" quotePrefix="1" applyNumberFormat="1" applyFont="1" applyFill="1" applyBorder="1" applyAlignment="1">
      <alignment horizontal="right" vertical="center" shrinkToFit="1"/>
    </xf>
    <xf numFmtId="41" fontId="4" fillId="0" borderId="0" xfId="6" quotePrefix="1" applyNumberFormat="1" applyFont="1" applyFill="1" applyBorder="1" applyAlignment="1">
      <alignment horizontal="right" vertical="center" shrinkToFit="1"/>
    </xf>
    <xf numFmtId="0" fontId="4" fillId="0" borderId="0" xfId="0" applyNumberFormat="1" applyFont="1" applyFill="1" applyAlignment="1">
      <alignment horizontal="right" vertical="center"/>
    </xf>
    <xf numFmtId="41" fontId="0" fillId="0" borderId="0" xfId="4" applyNumberFormat="1" applyFont="1" applyAlignment="1"/>
    <xf numFmtId="41" fontId="13" fillId="0" borderId="0" xfId="6" applyNumberFormat="1" applyFont="1"/>
    <xf numFmtId="41" fontId="7" fillId="6" borderId="3" xfId="2" applyNumberFormat="1" applyFont="1" applyFill="1" applyBorder="1" applyAlignment="1">
      <alignment horizontal="center" vertical="center"/>
    </xf>
    <xf numFmtId="41" fontId="7" fillId="6" borderId="4" xfId="2" applyNumberFormat="1" applyFont="1" applyFill="1" applyBorder="1" applyAlignment="1">
      <alignment horizontal="center" vertical="center"/>
    </xf>
    <xf numFmtId="41" fontId="7" fillId="6" borderId="10" xfId="2" applyNumberFormat="1" applyFont="1" applyFill="1" applyBorder="1" applyAlignment="1">
      <alignment horizontal="center" vertical="center"/>
    </xf>
    <xf numFmtId="41" fontId="8" fillId="4" borderId="17" xfId="2" applyNumberFormat="1" applyFont="1" applyFill="1" applyBorder="1" applyAlignment="1">
      <alignment horizontal="center" vertical="center"/>
    </xf>
    <xf numFmtId="0" fontId="7" fillId="8" borderId="4" xfId="2" applyNumberFormat="1" applyFont="1" applyFill="1" applyBorder="1" applyAlignment="1">
      <alignment horizontal="distributed" vertical="center" shrinkToFit="1"/>
    </xf>
    <xf numFmtId="41" fontId="7" fillId="6" borderId="18" xfId="2" applyNumberFormat="1" applyFont="1" applyFill="1" applyBorder="1" applyAlignment="1">
      <alignment horizontal="center" vertical="center"/>
    </xf>
    <xf numFmtId="41" fontId="7" fillId="6" borderId="19" xfId="2" applyNumberFormat="1" applyFont="1" applyFill="1" applyBorder="1" applyAlignment="1">
      <alignment horizontal="center" vertical="center"/>
    </xf>
    <xf numFmtId="41" fontId="7" fillId="6" borderId="14" xfId="2" applyNumberFormat="1" applyFont="1" applyFill="1" applyBorder="1" applyAlignment="1">
      <alignment horizontal="center" vertical="center" shrinkToFit="1"/>
    </xf>
    <xf numFmtId="41" fontId="15" fillId="0" borderId="0" xfId="5" applyNumberFormat="1" applyFont="1" applyAlignment="1">
      <alignment horizontal="right" vertical="top"/>
    </xf>
    <xf numFmtId="41" fontId="11" fillId="0" borderId="7" xfId="2" applyNumberFormat="1" applyFont="1" applyFill="1" applyBorder="1" applyAlignment="1">
      <alignment vertical="center"/>
    </xf>
    <xf numFmtId="41" fontId="4" fillId="0" borderId="8" xfId="4" applyNumberFormat="1" applyFont="1" applyBorder="1" applyAlignment="1">
      <alignment vertical="center"/>
    </xf>
    <xf numFmtId="41" fontId="6" fillId="0" borderId="0" xfId="4" applyNumberFormat="1" applyFont="1" applyAlignment="1"/>
    <xf numFmtId="41" fontId="4" fillId="0" borderId="2" xfId="4" applyNumberFormat="1" applyFont="1" applyBorder="1" applyAlignment="1">
      <alignment vertical="center"/>
    </xf>
    <xf numFmtId="41" fontId="16" fillId="6" borderId="14" xfId="2" applyNumberFormat="1" applyFont="1" applyFill="1" applyBorder="1" applyAlignment="1">
      <alignment horizontal="center" vertical="center" shrinkToFit="1"/>
    </xf>
    <xf numFmtId="41" fontId="0" fillId="0" borderId="0" xfId="5" applyNumberFormat="1" applyFont="1" applyAlignment="1">
      <alignment horizontal="right" vertical="center"/>
    </xf>
    <xf numFmtId="41" fontId="17" fillId="6" borderId="18" xfId="2" applyNumberFormat="1" applyFont="1" applyFill="1" applyBorder="1" applyAlignment="1">
      <alignment horizontal="center" vertical="center" wrapText="1" shrinkToFit="1"/>
    </xf>
    <xf numFmtId="41" fontId="17" fillId="6" borderId="19" xfId="2" applyNumberFormat="1" applyFont="1" applyFill="1" applyBorder="1" applyAlignment="1">
      <alignment horizontal="center" vertical="center" shrinkToFit="1"/>
    </xf>
    <xf numFmtId="41" fontId="17" fillId="6" borderId="3" xfId="2" applyNumberFormat="1" applyFont="1" applyFill="1" applyBorder="1" applyAlignment="1">
      <alignment horizontal="center" vertical="center" shrinkToFit="1"/>
    </xf>
    <xf numFmtId="41" fontId="17" fillId="6" borderId="10" xfId="2" applyNumberFormat="1" applyFont="1" applyFill="1" applyBorder="1" applyAlignment="1">
      <alignment horizontal="center" vertical="center" shrinkToFit="1"/>
    </xf>
    <xf numFmtId="41" fontId="17" fillId="6" borderId="14" xfId="2" applyNumberFormat="1" applyFont="1" applyFill="1" applyBorder="1" applyAlignment="1">
      <alignment horizontal="center" vertical="center" shrinkToFit="1"/>
    </xf>
    <xf numFmtId="41" fontId="11" fillId="0" borderId="0" xfId="4" applyNumberFormat="1" applyFont="1" applyAlignment="1"/>
    <xf numFmtId="41" fontId="5" fillId="6" borderId="18" xfId="2" applyNumberFormat="1" applyFont="1" applyFill="1" applyBorder="1" applyAlignment="1">
      <alignment horizontal="center" vertical="center" wrapText="1" shrinkToFit="1"/>
    </xf>
    <xf numFmtId="41" fontId="5" fillId="6" borderId="19" xfId="2" applyNumberFormat="1" applyFont="1" applyFill="1" applyBorder="1" applyAlignment="1">
      <alignment horizontal="center" vertical="center" shrinkToFit="1"/>
    </xf>
    <xf numFmtId="41" fontId="5" fillId="6" borderId="3" xfId="2" applyNumberFormat="1" applyFont="1" applyFill="1" applyBorder="1" applyAlignment="1">
      <alignment horizontal="center" vertical="center" shrinkToFit="1"/>
    </xf>
    <xf numFmtId="41" fontId="5" fillId="6" borderId="10" xfId="2" applyNumberFormat="1" applyFont="1" applyFill="1" applyBorder="1" applyAlignment="1">
      <alignment horizontal="center" vertical="center" shrinkToFit="1"/>
    </xf>
    <xf numFmtId="41" fontId="7" fillId="6" borderId="19" xfId="2" applyNumberFormat="1" applyFont="1" applyFill="1" applyBorder="1" applyAlignment="1">
      <alignment horizontal="center" vertical="center" shrinkToFit="1"/>
    </xf>
    <xf numFmtId="41" fontId="7" fillId="6" borderId="3" xfId="2" applyNumberFormat="1" applyFont="1" applyFill="1" applyBorder="1" applyAlignment="1">
      <alignment horizontal="center" vertical="center" shrinkToFit="1"/>
    </xf>
    <xf numFmtId="41" fontId="7" fillId="6" borderId="10" xfId="2" applyNumberFormat="1" applyFont="1" applyFill="1" applyBorder="1" applyAlignment="1">
      <alignment horizontal="center" vertical="center" shrinkToFit="1"/>
    </xf>
    <xf numFmtId="41" fontId="5" fillId="6" borderId="18" xfId="2" applyNumberFormat="1" applyFont="1" applyFill="1" applyBorder="1" applyAlignment="1" applyProtection="1">
      <alignment horizontal="center" vertical="center" shrinkToFit="1"/>
    </xf>
    <xf numFmtId="41" fontId="5" fillId="6" borderId="19" xfId="2" applyNumberFormat="1" applyFont="1" applyFill="1" applyBorder="1" applyAlignment="1" applyProtection="1">
      <alignment horizontal="center" vertical="center" shrinkToFit="1"/>
    </xf>
    <xf numFmtId="41" fontId="5" fillId="6" borderId="3" xfId="2" applyNumberFormat="1" applyFont="1" applyFill="1" applyBorder="1" applyAlignment="1" applyProtection="1">
      <alignment horizontal="center" vertical="center" shrinkToFit="1"/>
    </xf>
    <xf numFmtId="41" fontId="5" fillId="6" borderId="10" xfId="2" applyNumberFormat="1" applyFont="1" applyFill="1" applyBorder="1" applyAlignment="1" applyProtection="1">
      <alignment horizontal="center" vertical="center" shrinkToFit="1"/>
    </xf>
    <xf numFmtId="41" fontId="5" fillId="6" borderId="18" xfId="2" applyNumberFormat="1" applyFont="1" applyFill="1" applyBorder="1" applyAlignment="1">
      <alignment horizontal="center" vertical="center" shrinkToFit="1"/>
    </xf>
    <xf numFmtId="41" fontId="7" fillId="6" borderId="18" xfId="2" applyNumberFormat="1" applyFont="1" applyFill="1" applyBorder="1" applyAlignment="1">
      <alignment horizontal="center" vertical="center" wrapText="1" shrinkToFit="1"/>
    </xf>
    <xf numFmtId="41" fontId="5" fillId="6" borderId="1" xfId="2" applyNumberFormat="1" applyFont="1" applyFill="1" applyBorder="1" applyAlignment="1">
      <alignment horizontal="center" vertical="center" wrapText="1" shrinkToFit="1"/>
    </xf>
    <xf numFmtId="41" fontId="5" fillId="6" borderId="9" xfId="2" applyNumberFormat="1" applyFont="1" applyFill="1" applyBorder="1" applyAlignment="1">
      <alignment horizontal="center" vertical="center" shrinkToFit="1"/>
    </xf>
    <xf numFmtId="41" fontId="7" fillId="0" borderId="0" xfId="4" applyNumberFormat="1" applyFont="1" applyFill="1" applyBorder="1" applyAlignment="1">
      <alignment horizontal="right" vertical="center"/>
    </xf>
    <xf numFmtId="41" fontId="5" fillId="6" borderId="1" xfId="2" applyNumberFormat="1" applyFont="1" applyFill="1" applyBorder="1" applyAlignment="1">
      <alignment horizontal="center" vertical="center" shrinkToFit="1"/>
    </xf>
    <xf numFmtId="41" fontId="16" fillId="6" borderId="11" xfId="2" applyNumberFormat="1" applyFont="1" applyFill="1" applyBorder="1" applyAlignment="1">
      <alignment horizontal="center" vertical="center" shrinkToFit="1"/>
    </xf>
    <xf numFmtId="41" fontId="8" fillId="0" borderId="0" xfId="4" applyNumberFormat="1" applyFont="1" applyAlignment="1"/>
  </cellXfs>
  <cellStyles count="7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_Sheet1" xfId="6"/>
  </cellStyle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32113;&#35336;&#35519;&#26619;&#20418;\&#32113;&#35336;&#24180;&#22577;\R4&#24180;&#29256;\R4&#32113;&#35336;&#20418;&#20316;&#25104;&#29992;\&#20107;&#26989;&#25152;\(&#30010;&#19969;&#12539;&#22823;&#23383;&#21029;&#32080;&#26524;)08&#33576;&#22478;&#30476;%2031,42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2_031_08 (2)"/>
      <sheetName val="b2_031_08"/>
      <sheetName val="Sheet1"/>
    </sheetNames>
    <sheetDataSet>
      <sheetData sheetId="0"/>
      <sheetData sheetId="1"/>
      <sheetData sheetId="2">
        <row r="2">
          <cell r="B2" t="str">
            <v>三の丸１丁目</v>
          </cell>
          <cell r="C2">
            <v>138</v>
          </cell>
          <cell r="D2">
            <v>2870</v>
          </cell>
          <cell r="E2">
            <v>1</v>
          </cell>
          <cell r="F2" t="str">
            <v>-</v>
          </cell>
          <cell r="G2" t="str">
            <v>-</v>
          </cell>
          <cell r="H2" t="str">
            <v>-</v>
          </cell>
          <cell r="I2">
            <v>4</v>
          </cell>
          <cell r="J2">
            <v>6</v>
          </cell>
          <cell r="K2" t="str">
            <v>-</v>
          </cell>
          <cell r="L2" t="str">
            <v>-</v>
          </cell>
          <cell r="M2" t="str">
            <v>-</v>
          </cell>
          <cell r="N2" t="str">
            <v>-</v>
          </cell>
          <cell r="O2">
            <v>11</v>
          </cell>
          <cell r="P2">
            <v>144</v>
          </cell>
          <cell r="Q2">
            <v>3</v>
          </cell>
          <cell r="R2">
            <v>1364</v>
          </cell>
          <cell r="S2">
            <v>24</v>
          </cell>
          <cell r="T2">
            <v>160</v>
          </cell>
          <cell r="U2">
            <v>13</v>
          </cell>
          <cell r="V2">
            <v>180</v>
          </cell>
          <cell r="W2">
            <v>6</v>
          </cell>
          <cell r="X2">
            <v>41</v>
          </cell>
          <cell r="Y2">
            <v>13</v>
          </cell>
          <cell r="Z2">
            <v>89</v>
          </cell>
          <cell r="AA2">
            <v>11</v>
          </cell>
          <cell r="AB2">
            <v>135</v>
          </cell>
          <cell r="AC2">
            <v>6</v>
          </cell>
          <cell r="AD2">
            <v>38</v>
          </cell>
          <cell r="AE2">
            <v>3</v>
          </cell>
          <cell r="AF2">
            <v>49</v>
          </cell>
          <cell r="AG2">
            <v>11</v>
          </cell>
          <cell r="AH2">
            <v>69</v>
          </cell>
          <cell r="AI2">
            <v>1</v>
          </cell>
          <cell r="AJ2">
            <v>25</v>
          </cell>
          <cell r="AK2">
            <v>31</v>
          </cell>
          <cell r="AL2">
            <v>570</v>
          </cell>
        </row>
        <row r="3">
          <cell r="B3" t="str">
            <v>三の丸２丁目</v>
          </cell>
          <cell r="C3">
            <v>37</v>
          </cell>
          <cell r="D3">
            <v>293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>
            <v>5</v>
          </cell>
          <cell r="J3">
            <v>13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>
            <v>1</v>
          </cell>
          <cell r="P3">
            <v>2</v>
          </cell>
          <cell r="Q3" t="str">
            <v>-</v>
          </cell>
          <cell r="R3" t="str">
            <v>-</v>
          </cell>
          <cell r="S3">
            <v>2</v>
          </cell>
          <cell r="T3">
            <v>6</v>
          </cell>
          <cell r="U3">
            <v>1</v>
          </cell>
          <cell r="V3">
            <v>1</v>
          </cell>
          <cell r="W3">
            <v>6</v>
          </cell>
          <cell r="X3">
            <v>15</v>
          </cell>
          <cell r="Y3">
            <v>2</v>
          </cell>
          <cell r="Z3">
            <v>2</v>
          </cell>
          <cell r="AA3">
            <v>4</v>
          </cell>
          <cell r="AB3">
            <v>72</v>
          </cell>
          <cell r="AC3">
            <v>3</v>
          </cell>
          <cell r="AD3">
            <v>11</v>
          </cell>
          <cell r="AE3">
            <v>5</v>
          </cell>
          <cell r="AF3">
            <v>66</v>
          </cell>
          <cell r="AG3">
            <v>2</v>
          </cell>
          <cell r="AH3">
            <v>3</v>
          </cell>
          <cell r="AI3" t="str">
            <v>-</v>
          </cell>
          <cell r="AJ3" t="str">
            <v>-</v>
          </cell>
          <cell r="AK3">
            <v>6</v>
          </cell>
          <cell r="AL3">
            <v>102</v>
          </cell>
        </row>
        <row r="4">
          <cell r="B4" t="str">
            <v>三の丸３丁目</v>
          </cell>
          <cell r="C4">
            <v>27</v>
          </cell>
          <cell r="D4">
            <v>842</v>
          </cell>
          <cell r="E4">
            <v>1</v>
          </cell>
          <cell r="F4">
            <v>27</v>
          </cell>
          <cell r="G4" t="str">
            <v>-</v>
          </cell>
          <cell r="H4" t="str">
            <v>-</v>
          </cell>
          <cell r="I4">
            <v>3</v>
          </cell>
          <cell r="J4">
            <v>12</v>
          </cell>
          <cell r="K4">
            <v>3</v>
          </cell>
          <cell r="L4">
            <v>28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>
            <v>6</v>
          </cell>
          <cell r="T4">
            <v>60</v>
          </cell>
          <cell r="U4" t="str">
            <v>-</v>
          </cell>
          <cell r="V4" t="str">
            <v>-</v>
          </cell>
          <cell r="W4">
            <v>3</v>
          </cell>
          <cell r="X4">
            <v>12</v>
          </cell>
          <cell r="Y4">
            <v>4</v>
          </cell>
          <cell r="Z4">
            <v>17</v>
          </cell>
          <cell r="AA4">
            <v>2</v>
          </cell>
          <cell r="AB4">
            <v>8</v>
          </cell>
          <cell r="AC4" t="str">
            <v>-</v>
          </cell>
          <cell r="AD4" t="str">
            <v>-</v>
          </cell>
          <cell r="AE4">
            <v>1</v>
          </cell>
          <cell r="AF4">
            <v>1</v>
          </cell>
          <cell r="AG4">
            <v>2</v>
          </cell>
          <cell r="AH4">
            <v>667</v>
          </cell>
          <cell r="AI4" t="str">
            <v>-</v>
          </cell>
          <cell r="AJ4" t="str">
            <v>-</v>
          </cell>
          <cell r="AK4">
            <v>2</v>
          </cell>
          <cell r="AL4">
            <v>10</v>
          </cell>
        </row>
        <row r="5">
          <cell r="B5" t="str">
            <v>三湯町</v>
          </cell>
          <cell r="C5">
            <v>18</v>
          </cell>
          <cell r="D5">
            <v>500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  <cell r="I5">
            <v>2</v>
          </cell>
          <cell r="J5">
            <v>3</v>
          </cell>
          <cell r="K5">
            <v>6</v>
          </cell>
          <cell r="L5">
            <v>395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>
            <v>3</v>
          </cell>
          <cell r="T5">
            <v>42</v>
          </cell>
          <cell r="U5" t="str">
            <v>-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>
            <v>3</v>
          </cell>
          <cell r="AB5">
            <v>32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>
            <v>1</v>
          </cell>
          <cell r="AH5">
            <v>1</v>
          </cell>
          <cell r="AI5" t="str">
            <v>-</v>
          </cell>
          <cell r="AJ5" t="str">
            <v>-</v>
          </cell>
          <cell r="AK5">
            <v>3</v>
          </cell>
          <cell r="AL5">
            <v>27</v>
          </cell>
        </row>
        <row r="6">
          <cell r="B6" t="str">
            <v>三野輪町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  <cell r="W6" t="str">
            <v>-</v>
          </cell>
          <cell r="X6" t="str">
            <v>-</v>
          </cell>
          <cell r="Y6" t="str">
            <v>-</v>
          </cell>
          <cell r="Z6" t="str">
            <v>-</v>
          </cell>
          <cell r="AA6" t="str">
            <v>-</v>
          </cell>
          <cell r="AB6" t="str">
            <v>-</v>
          </cell>
          <cell r="AC6" t="str">
            <v>-</v>
          </cell>
          <cell r="AD6" t="str">
            <v>-</v>
          </cell>
          <cell r="AE6" t="str">
            <v>-</v>
          </cell>
          <cell r="AF6" t="str">
            <v>-</v>
          </cell>
          <cell r="AG6" t="str">
            <v>-</v>
          </cell>
          <cell r="AH6" t="str">
            <v>-</v>
          </cell>
          <cell r="AI6" t="str">
            <v>-</v>
          </cell>
          <cell r="AJ6" t="str">
            <v>-</v>
          </cell>
          <cell r="AK6" t="str">
            <v>-</v>
          </cell>
          <cell r="AL6" t="str">
            <v>-</v>
          </cell>
        </row>
        <row r="7">
          <cell r="B7" t="str">
            <v>五軒町１丁目</v>
          </cell>
          <cell r="C7">
            <v>70</v>
          </cell>
          <cell r="D7">
            <v>790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>
            <v>1</v>
          </cell>
          <cell r="J7">
            <v>4</v>
          </cell>
          <cell r="K7" t="str">
            <v>-</v>
          </cell>
          <cell r="L7" t="str">
            <v>-</v>
          </cell>
          <cell r="M7">
            <v>1</v>
          </cell>
          <cell r="N7">
            <v>131</v>
          </cell>
          <cell r="O7">
            <v>1</v>
          </cell>
          <cell r="P7">
            <v>2</v>
          </cell>
          <cell r="Q7" t="str">
            <v>-</v>
          </cell>
          <cell r="R7" t="str">
            <v>-</v>
          </cell>
          <cell r="S7">
            <v>12</v>
          </cell>
          <cell r="T7">
            <v>111</v>
          </cell>
          <cell r="U7">
            <v>1</v>
          </cell>
          <cell r="V7">
            <v>3</v>
          </cell>
          <cell r="W7">
            <v>6</v>
          </cell>
          <cell r="X7">
            <v>13</v>
          </cell>
          <cell r="Y7">
            <v>18</v>
          </cell>
          <cell r="Z7">
            <v>93</v>
          </cell>
          <cell r="AA7">
            <v>5</v>
          </cell>
          <cell r="AB7">
            <v>35</v>
          </cell>
          <cell r="AC7">
            <v>4</v>
          </cell>
          <cell r="AD7">
            <v>120</v>
          </cell>
          <cell r="AE7">
            <v>4</v>
          </cell>
          <cell r="AF7">
            <v>22</v>
          </cell>
          <cell r="AG7">
            <v>4</v>
          </cell>
          <cell r="AH7">
            <v>170</v>
          </cell>
          <cell r="AI7">
            <v>2</v>
          </cell>
          <cell r="AJ7">
            <v>11</v>
          </cell>
          <cell r="AK7">
            <v>11</v>
          </cell>
          <cell r="AL7">
            <v>75</v>
          </cell>
        </row>
        <row r="8">
          <cell r="B8" t="str">
            <v>五軒町２丁目</v>
          </cell>
          <cell r="C8">
            <v>50</v>
          </cell>
          <cell r="D8">
            <v>349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>
            <v>2</v>
          </cell>
          <cell r="J8">
            <v>40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>
            <v>11</v>
          </cell>
          <cell r="T8">
            <v>70</v>
          </cell>
          <cell r="U8">
            <v>1</v>
          </cell>
          <cell r="V8">
            <v>6</v>
          </cell>
          <cell r="W8">
            <v>9</v>
          </cell>
          <cell r="X8">
            <v>14</v>
          </cell>
          <cell r="Y8">
            <v>5</v>
          </cell>
          <cell r="Z8">
            <v>31</v>
          </cell>
          <cell r="AA8">
            <v>4</v>
          </cell>
          <cell r="AB8">
            <v>22</v>
          </cell>
          <cell r="AC8">
            <v>3</v>
          </cell>
          <cell r="AD8">
            <v>6</v>
          </cell>
          <cell r="AE8">
            <v>4</v>
          </cell>
          <cell r="AF8">
            <v>39</v>
          </cell>
          <cell r="AG8">
            <v>9</v>
          </cell>
          <cell r="AH8">
            <v>119</v>
          </cell>
          <cell r="AI8" t="str">
            <v>-</v>
          </cell>
          <cell r="AJ8" t="str">
            <v>-</v>
          </cell>
          <cell r="AK8">
            <v>2</v>
          </cell>
          <cell r="AL8">
            <v>2</v>
          </cell>
        </row>
        <row r="9">
          <cell r="B9" t="str">
            <v>五軒町３丁目</v>
          </cell>
          <cell r="C9">
            <v>57</v>
          </cell>
          <cell r="D9">
            <v>445</v>
          </cell>
          <cell r="E9" t="str">
            <v>-</v>
          </cell>
          <cell r="F9" t="str">
            <v>-</v>
          </cell>
          <cell r="G9" t="str">
            <v>-</v>
          </cell>
          <cell r="H9" t="str">
            <v>-</v>
          </cell>
          <cell r="I9">
            <v>1</v>
          </cell>
          <cell r="J9">
            <v>1</v>
          </cell>
          <cell r="K9">
            <v>1</v>
          </cell>
          <cell r="L9">
            <v>8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>
            <v>6</v>
          </cell>
          <cell r="T9">
            <v>63</v>
          </cell>
          <cell r="U9" t="str">
            <v>-</v>
          </cell>
          <cell r="V9" t="str">
            <v>-</v>
          </cell>
          <cell r="W9">
            <v>6</v>
          </cell>
          <cell r="X9">
            <v>9</v>
          </cell>
          <cell r="Y9">
            <v>1</v>
          </cell>
          <cell r="Z9">
            <v>1</v>
          </cell>
          <cell r="AA9">
            <v>34</v>
          </cell>
          <cell r="AB9">
            <v>121</v>
          </cell>
          <cell r="AC9" t="str">
            <v>-</v>
          </cell>
          <cell r="AD9" t="str">
            <v>-</v>
          </cell>
          <cell r="AE9">
            <v>1</v>
          </cell>
          <cell r="AF9">
            <v>154</v>
          </cell>
          <cell r="AG9">
            <v>4</v>
          </cell>
          <cell r="AH9">
            <v>82</v>
          </cell>
          <cell r="AI9" t="str">
            <v>-</v>
          </cell>
          <cell r="AJ9" t="str">
            <v>-</v>
          </cell>
          <cell r="AK9">
            <v>3</v>
          </cell>
          <cell r="AL9">
            <v>6</v>
          </cell>
        </row>
        <row r="10">
          <cell r="B10" t="str">
            <v>五平町</v>
          </cell>
          <cell r="C10">
            <v>9</v>
          </cell>
          <cell r="D10">
            <v>14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>
            <v>3</v>
          </cell>
          <cell r="J10">
            <v>6</v>
          </cell>
          <cell r="K10">
            <v>1</v>
          </cell>
          <cell r="L10">
            <v>2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>
            <v>1</v>
          </cell>
          <cell r="T10">
            <v>3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>
            <v>1</v>
          </cell>
          <cell r="Z10">
            <v>1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>-</v>
          </cell>
          <cell r="AK10">
            <v>3</v>
          </cell>
          <cell r="AL10">
            <v>2</v>
          </cell>
        </row>
        <row r="11">
          <cell r="B11" t="str">
            <v>六反田町</v>
          </cell>
          <cell r="C11">
            <v>24</v>
          </cell>
          <cell r="D11">
            <v>727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>
            <v>1</v>
          </cell>
          <cell r="J11">
            <v>6</v>
          </cell>
          <cell r="K11">
            <v>1</v>
          </cell>
          <cell r="L11">
            <v>61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>
            <v>2</v>
          </cell>
          <cell r="R11">
            <v>147</v>
          </cell>
          <cell r="S11">
            <v>7</v>
          </cell>
          <cell r="T11">
            <v>47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>
            <v>3</v>
          </cell>
          <cell r="AB11">
            <v>31</v>
          </cell>
          <cell r="AC11">
            <v>4</v>
          </cell>
          <cell r="AD11">
            <v>23</v>
          </cell>
          <cell r="AE11" t="str">
            <v>-</v>
          </cell>
          <cell r="AF11" t="str">
            <v>-</v>
          </cell>
          <cell r="AG11">
            <v>3</v>
          </cell>
          <cell r="AH11">
            <v>371</v>
          </cell>
          <cell r="AI11" t="str">
            <v>-</v>
          </cell>
          <cell r="AJ11" t="str">
            <v>-</v>
          </cell>
          <cell r="AK11">
            <v>3</v>
          </cell>
          <cell r="AL11">
            <v>41</v>
          </cell>
        </row>
        <row r="12">
          <cell r="B12" t="str">
            <v>八幡町</v>
          </cell>
          <cell r="C12">
            <v>18</v>
          </cell>
          <cell r="D12">
            <v>249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>
            <v>1</v>
          </cell>
          <cell r="J12">
            <v>21</v>
          </cell>
          <cell r="K12">
            <v>1</v>
          </cell>
          <cell r="L12">
            <v>3</v>
          </cell>
          <cell r="M12" t="str">
            <v>-</v>
          </cell>
          <cell r="N12" t="str">
            <v>-</v>
          </cell>
          <cell r="O12">
            <v>1</v>
          </cell>
          <cell r="P12">
            <v>6</v>
          </cell>
          <cell r="Q12">
            <v>1</v>
          </cell>
          <cell r="R12">
            <v>23</v>
          </cell>
          <cell r="S12">
            <v>2</v>
          </cell>
          <cell r="T12">
            <v>27</v>
          </cell>
          <cell r="U12" t="str">
            <v>-</v>
          </cell>
          <cell r="V12" t="str">
            <v>-</v>
          </cell>
          <cell r="W12">
            <v>2</v>
          </cell>
          <cell r="X12">
            <v>3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>-</v>
          </cell>
          <cell r="AC12">
            <v>1</v>
          </cell>
          <cell r="AD12">
            <v>3</v>
          </cell>
          <cell r="AE12">
            <v>3</v>
          </cell>
          <cell r="AF12">
            <v>112</v>
          </cell>
          <cell r="AG12">
            <v>2</v>
          </cell>
          <cell r="AH12">
            <v>16</v>
          </cell>
          <cell r="AI12" t="str">
            <v>-</v>
          </cell>
          <cell r="AJ12" t="str">
            <v>-</v>
          </cell>
          <cell r="AK12">
            <v>4</v>
          </cell>
          <cell r="AL12">
            <v>35</v>
          </cell>
        </row>
        <row r="13">
          <cell r="B13" t="str">
            <v>けやき台１丁目</v>
          </cell>
          <cell r="C13">
            <v>23</v>
          </cell>
          <cell r="D13">
            <v>104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>
            <v>5</v>
          </cell>
          <cell r="J13">
            <v>13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>
            <v>8</v>
          </cell>
          <cell r="T13">
            <v>62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>
            <v>1</v>
          </cell>
          <cell r="Z13">
            <v>6</v>
          </cell>
          <cell r="AA13">
            <v>1</v>
          </cell>
          <cell r="AB13">
            <v>3</v>
          </cell>
          <cell r="AC13">
            <v>3</v>
          </cell>
          <cell r="AD13">
            <v>4</v>
          </cell>
          <cell r="AE13">
            <v>2</v>
          </cell>
          <cell r="AF13">
            <v>2</v>
          </cell>
          <cell r="AG13">
            <v>2</v>
          </cell>
          <cell r="AH13">
            <v>13</v>
          </cell>
          <cell r="AI13" t="str">
            <v>-</v>
          </cell>
          <cell r="AJ13" t="str">
            <v>-</v>
          </cell>
          <cell r="AK13">
            <v>1</v>
          </cell>
          <cell r="AL13">
            <v>1</v>
          </cell>
        </row>
        <row r="14">
          <cell r="B14" t="str">
            <v>けやき台２丁目</v>
          </cell>
          <cell r="C14">
            <v>19</v>
          </cell>
          <cell r="D14">
            <v>153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>
            <v>3</v>
          </cell>
          <cell r="J14">
            <v>51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>
            <v>4</v>
          </cell>
          <cell r="T14">
            <v>31</v>
          </cell>
          <cell r="U14">
            <v>1</v>
          </cell>
          <cell r="V14">
            <v>15</v>
          </cell>
          <cell r="W14">
            <v>2</v>
          </cell>
          <cell r="X14">
            <v>6</v>
          </cell>
          <cell r="Y14">
            <v>4</v>
          </cell>
          <cell r="Z14">
            <v>21</v>
          </cell>
          <cell r="AA14" t="str">
            <v>-</v>
          </cell>
          <cell r="AB14" t="str">
            <v>-</v>
          </cell>
          <cell r="AC14">
            <v>2</v>
          </cell>
          <cell r="AD14">
            <v>11</v>
          </cell>
          <cell r="AE14">
            <v>1</v>
          </cell>
          <cell r="AF14" t="str">
            <v>-</v>
          </cell>
          <cell r="AG14">
            <v>1</v>
          </cell>
          <cell r="AH14">
            <v>17</v>
          </cell>
          <cell r="AI14" t="str">
            <v>-</v>
          </cell>
          <cell r="AJ14" t="str">
            <v>-</v>
          </cell>
          <cell r="AK14">
            <v>1</v>
          </cell>
          <cell r="AL14">
            <v>1</v>
          </cell>
        </row>
        <row r="15">
          <cell r="B15" t="str">
            <v>けやき台３丁目</v>
          </cell>
          <cell r="C15">
            <v>54</v>
          </cell>
          <cell r="D15">
            <v>1057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>
            <v>8</v>
          </cell>
          <cell r="J15">
            <v>165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>
            <v>2</v>
          </cell>
          <cell r="P15">
            <v>197</v>
          </cell>
          <cell r="Q15">
            <v>1</v>
          </cell>
          <cell r="R15">
            <v>29</v>
          </cell>
          <cell r="S15">
            <v>23</v>
          </cell>
          <cell r="T15">
            <v>362</v>
          </cell>
          <cell r="U15">
            <v>1</v>
          </cell>
          <cell r="V15">
            <v>10</v>
          </cell>
          <cell r="W15">
            <v>1</v>
          </cell>
          <cell r="X15">
            <v>1</v>
          </cell>
          <cell r="Y15">
            <v>2</v>
          </cell>
          <cell r="Z15">
            <v>4</v>
          </cell>
          <cell r="AA15">
            <v>4</v>
          </cell>
          <cell r="AB15">
            <v>76</v>
          </cell>
          <cell r="AC15">
            <v>6</v>
          </cell>
          <cell r="AD15">
            <v>53</v>
          </cell>
          <cell r="AE15" t="str">
            <v>-</v>
          </cell>
          <cell r="AF15" t="str">
            <v>-</v>
          </cell>
          <cell r="AG15">
            <v>1</v>
          </cell>
          <cell r="AH15">
            <v>7</v>
          </cell>
          <cell r="AI15" t="str">
            <v>-</v>
          </cell>
          <cell r="AJ15" t="str">
            <v>-</v>
          </cell>
          <cell r="AK15">
            <v>5</v>
          </cell>
          <cell r="AL15">
            <v>153</v>
          </cell>
        </row>
        <row r="16">
          <cell r="B16" t="str">
            <v>ちとせ１丁目</v>
          </cell>
          <cell r="C16">
            <v>9</v>
          </cell>
          <cell r="D16">
            <v>60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>
            <v>2</v>
          </cell>
          <cell r="J16">
            <v>14</v>
          </cell>
          <cell r="K16">
            <v>1</v>
          </cell>
          <cell r="L16">
            <v>9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>
            <v>1</v>
          </cell>
          <cell r="R16">
            <v>11</v>
          </cell>
          <cell r="S16">
            <v>3</v>
          </cell>
          <cell r="T16">
            <v>19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>
            <v>2</v>
          </cell>
          <cell r="AL16">
            <v>7</v>
          </cell>
        </row>
        <row r="17">
          <cell r="B17" t="str">
            <v>ちとせ２丁目</v>
          </cell>
          <cell r="C17">
            <v>2</v>
          </cell>
          <cell r="D17">
            <v>7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>
            <v>2</v>
          </cell>
          <cell r="J17">
            <v>7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</row>
        <row r="18">
          <cell r="B18" t="str">
            <v>愛宕町</v>
          </cell>
          <cell r="C18">
            <v>10</v>
          </cell>
          <cell r="D18">
            <v>47</v>
          </cell>
          <cell r="E18" t="str">
            <v>-</v>
          </cell>
          <cell r="F18" t="str">
            <v>-</v>
          </cell>
          <cell r="G18" t="str">
            <v>-</v>
          </cell>
          <cell r="H18" t="str">
            <v>-</v>
          </cell>
          <cell r="I18">
            <v>1</v>
          </cell>
          <cell r="J18">
            <v>2</v>
          </cell>
          <cell r="K18">
            <v>1</v>
          </cell>
          <cell r="L18">
            <v>4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>
            <v>2</v>
          </cell>
          <cell r="T18">
            <v>13</v>
          </cell>
          <cell r="U18" t="str">
            <v>-</v>
          </cell>
          <cell r="V18" t="str">
            <v>-</v>
          </cell>
          <cell r="W18">
            <v>1</v>
          </cell>
          <cell r="X18">
            <v>1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>
            <v>2</v>
          </cell>
          <cell r="AF18">
            <v>6</v>
          </cell>
          <cell r="AG18">
            <v>2</v>
          </cell>
          <cell r="AH18">
            <v>18</v>
          </cell>
          <cell r="AI18" t="str">
            <v>-</v>
          </cell>
          <cell r="AJ18" t="str">
            <v>-</v>
          </cell>
          <cell r="AK18">
            <v>1</v>
          </cell>
          <cell r="AL18">
            <v>3</v>
          </cell>
        </row>
        <row r="19">
          <cell r="B19" t="str">
            <v>栄町１丁目</v>
          </cell>
          <cell r="C19">
            <v>57</v>
          </cell>
          <cell r="D19">
            <v>164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>
            <v>4</v>
          </cell>
          <cell r="J19">
            <v>14</v>
          </cell>
          <cell r="K19">
            <v>2</v>
          </cell>
          <cell r="L19">
            <v>7</v>
          </cell>
          <cell r="M19" t="str">
            <v>-</v>
          </cell>
          <cell r="N19" t="str">
            <v>-</v>
          </cell>
          <cell r="O19">
            <v>1</v>
          </cell>
          <cell r="P19">
            <v>3</v>
          </cell>
          <cell r="Q19" t="str">
            <v>-</v>
          </cell>
          <cell r="R19" t="str">
            <v>-</v>
          </cell>
          <cell r="S19">
            <v>10</v>
          </cell>
          <cell r="T19">
            <v>19</v>
          </cell>
          <cell r="U19" t="str">
            <v>-</v>
          </cell>
          <cell r="V19" t="str">
            <v>-</v>
          </cell>
          <cell r="W19">
            <v>1</v>
          </cell>
          <cell r="X19">
            <v>1</v>
          </cell>
          <cell r="Y19" t="str">
            <v>-</v>
          </cell>
          <cell r="Z19" t="str">
            <v>-</v>
          </cell>
          <cell r="AA19">
            <v>36</v>
          </cell>
          <cell r="AB19">
            <v>105</v>
          </cell>
          <cell r="AC19">
            <v>2</v>
          </cell>
          <cell r="AD19">
            <v>8</v>
          </cell>
          <cell r="AE19" t="str">
            <v>-</v>
          </cell>
          <cell r="AF19" t="str">
            <v>-</v>
          </cell>
          <cell r="AG19">
            <v>1</v>
          </cell>
          <cell r="AH19">
            <v>7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</row>
        <row r="20">
          <cell r="B20" t="str">
            <v>栄町２丁目</v>
          </cell>
          <cell r="C20">
            <v>26</v>
          </cell>
          <cell r="D20">
            <v>77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>
            <v>2</v>
          </cell>
          <cell r="J20">
            <v>3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>
            <v>6</v>
          </cell>
          <cell r="T20">
            <v>30</v>
          </cell>
          <cell r="U20" t="str">
            <v>-</v>
          </cell>
          <cell r="V20" t="str">
            <v>-</v>
          </cell>
          <cell r="W20">
            <v>3</v>
          </cell>
          <cell r="X20">
            <v>6</v>
          </cell>
          <cell r="Y20">
            <v>5</v>
          </cell>
          <cell r="Z20">
            <v>25</v>
          </cell>
          <cell r="AA20">
            <v>2</v>
          </cell>
          <cell r="AB20">
            <v>4</v>
          </cell>
          <cell r="AC20">
            <v>3</v>
          </cell>
          <cell r="AD20">
            <v>3</v>
          </cell>
          <cell r="AE20">
            <v>3</v>
          </cell>
          <cell r="AF20">
            <v>5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>
            <v>2</v>
          </cell>
          <cell r="AL20">
            <v>1</v>
          </cell>
        </row>
        <row r="21">
          <cell r="B21" t="str">
            <v>塩崎町</v>
          </cell>
          <cell r="C21">
            <v>23</v>
          </cell>
          <cell r="D21">
            <v>256</v>
          </cell>
          <cell r="E21">
            <v>1</v>
          </cell>
          <cell r="F21">
            <v>10</v>
          </cell>
          <cell r="G21" t="str">
            <v>-</v>
          </cell>
          <cell r="H21" t="str">
            <v>-</v>
          </cell>
          <cell r="I21">
            <v>6</v>
          </cell>
          <cell r="J21">
            <v>32</v>
          </cell>
          <cell r="K21">
            <v>2</v>
          </cell>
          <cell r="L21">
            <v>16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>
            <v>1</v>
          </cell>
          <cell r="R21">
            <v>6</v>
          </cell>
          <cell r="S21">
            <v>6</v>
          </cell>
          <cell r="T21">
            <v>39</v>
          </cell>
          <cell r="U21" t="str">
            <v>-</v>
          </cell>
          <cell r="V21" t="str">
            <v>-</v>
          </cell>
          <cell r="W21">
            <v>1</v>
          </cell>
          <cell r="X21">
            <v>4</v>
          </cell>
          <cell r="Y21" t="str">
            <v>-</v>
          </cell>
          <cell r="Z21" t="str">
            <v>-</v>
          </cell>
          <cell r="AA21">
            <v>1</v>
          </cell>
          <cell r="AB21">
            <v>57</v>
          </cell>
          <cell r="AC21">
            <v>2</v>
          </cell>
          <cell r="AD21">
            <v>3</v>
          </cell>
          <cell r="AE21" t="str">
            <v>-</v>
          </cell>
          <cell r="AF21" t="str">
            <v>-</v>
          </cell>
          <cell r="AG21">
            <v>1</v>
          </cell>
          <cell r="AH21">
            <v>84</v>
          </cell>
          <cell r="AI21" t="str">
            <v>-</v>
          </cell>
          <cell r="AJ21" t="str">
            <v>-</v>
          </cell>
          <cell r="AK21">
            <v>2</v>
          </cell>
          <cell r="AL21">
            <v>5</v>
          </cell>
        </row>
        <row r="22">
          <cell r="B22" t="str">
            <v>下国井町</v>
          </cell>
          <cell r="C22">
            <v>14</v>
          </cell>
          <cell r="D22">
            <v>81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>
            <v>1</v>
          </cell>
          <cell r="J22">
            <v>6</v>
          </cell>
          <cell r="K22">
            <v>3</v>
          </cell>
          <cell r="L22">
            <v>42</v>
          </cell>
          <cell r="M22">
            <v>1</v>
          </cell>
          <cell r="N22">
            <v>1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>
            <v>3</v>
          </cell>
          <cell r="T22">
            <v>20</v>
          </cell>
          <cell r="U22" t="str">
            <v>-</v>
          </cell>
          <cell r="V22" t="str">
            <v>-</v>
          </cell>
          <cell r="W22" t="str">
            <v>-</v>
          </cell>
          <cell r="X22" t="str">
            <v>-</v>
          </cell>
          <cell r="Y22" t="str">
            <v>-</v>
          </cell>
          <cell r="Z22" t="str">
            <v>-</v>
          </cell>
          <cell r="AA22">
            <v>1</v>
          </cell>
          <cell r="AB22">
            <v>2</v>
          </cell>
          <cell r="AC22">
            <v>3</v>
          </cell>
          <cell r="AD22">
            <v>4</v>
          </cell>
          <cell r="AE22">
            <v>1</v>
          </cell>
          <cell r="AF22">
            <v>3</v>
          </cell>
          <cell r="AG22" t="str">
            <v>-</v>
          </cell>
          <cell r="AH22" t="str">
            <v>-</v>
          </cell>
          <cell r="AI22">
            <v>1</v>
          </cell>
          <cell r="AJ22">
            <v>3</v>
          </cell>
          <cell r="AK22" t="str">
            <v>-</v>
          </cell>
          <cell r="AL22" t="str">
            <v>-</v>
          </cell>
        </row>
        <row r="23">
          <cell r="B23" t="str">
            <v>下大野町</v>
          </cell>
          <cell r="C23">
            <v>14</v>
          </cell>
          <cell r="D23">
            <v>115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>
            <v>4</v>
          </cell>
          <cell r="J23">
            <v>19</v>
          </cell>
          <cell r="K23">
            <v>1</v>
          </cell>
          <cell r="L23">
            <v>25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>
            <v>1</v>
          </cell>
          <cell r="R23">
            <v>13</v>
          </cell>
          <cell r="S23">
            <v>3</v>
          </cell>
          <cell r="T23">
            <v>9</v>
          </cell>
          <cell r="U23">
            <v>1</v>
          </cell>
          <cell r="V23">
            <v>4</v>
          </cell>
          <cell r="W23" t="str">
            <v>-</v>
          </cell>
          <cell r="X23" t="str">
            <v>-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 t="str">
            <v>-</v>
          </cell>
          <cell r="AD23" t="str">
            <v>-</v>
          </cell>
          <cell r="AE23" t="str">
            <v>-</v>
          </cell>
          <cell r="AF23" t="str">
            <v>-</v>
          </cell>
          <cell r="AG23">
            <v>2</v>
          </cell>
          <cell r="AH23">
            <v>39</v>
          </cell>
          <cell r="AI23" t="str">
            <v>-</v>
          </cell>
          <cell r="AJ23" t="str">
            <v>-</v>
          </cell>
          <cell r="AK23">
            <v>2</v>
          </cell>
          <cell r="AL23">
            <v>6</v>
          </cell>
        </row>
        <row r="24">
          <cell r="B24" t="str">
            <v>下入野町</v>
          </cell>
          <cell r="C24">
            <v>19</v>
          </cell>
          <cell r="D24">
            <v>232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>
            <v>5</v>
          </cell>
          <cell r="J24">
            <v>24</v>
          </cell>
          <cell r="K24">
            <v>2</v>
          </cell>
          <cell r="L24">
            <v>28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>
            <v>1</v>
          </cell>
          <cell r="R24">
            <v>12</v>
          </cell>
          <cell r="S24">
            <v>3</v>
          </cell>
          <cell r="T24">
            <v>7</v>
          </cell>
          <cell r="U24" t="str">
            <v>-</v>
          </cell>
          <cell r="V24" t="str">
            <v>-</v>
          </cell>
          <cell r="W24" t="str">
            <v>-</v>
          </cell>
          <cell r="X24" t="str">
            <v>-</v>
          </cell>
          <cell r="Y24" t="str">
            <v>-</v>
          </cell>
          <cell r="Z24" t="str">
            <v>-</v>
          </cell>
          <cell r="AA24">
            <v>1</v>
          </cell>
          <cell r="AB24">
            <v>10</v>
          </cell>
          <cell r="AC24" t="str">
            <v>-</v>
          </cell>
          <cell r="AD24" t="str">
            <v>-</v>
          </cell>
          <cell r="AE24" t="str">
            <v>-</v>
          </cell>
          <cell r="AF24" t="str">
            <v>-</v>
          </cell>
          <cell r="AG24">
            <v>2</v>
          </cell>
          <cell r="AH24">
            <v>71</v>
          </cell>
          <cell r="AI24" t="str">
            <v>-</v>
          </cell>
          <cell r="AJ24" t="str">
            <v>-</v>
          </cell>
          <cell r="AK24">
            <v>5</v>
          </cell>
          <cell r="AL24">
            <v>80</v>
          </cell>
        </row>
        <row r="25">
          <cell r="B25" t="str">
            <v>下野町</v>
          </cell>
          <cell r="C25">
            <v>7</v>
          </cell>
          <cell r="D25">
            <v>53</v>
          </cell>
          <cell r="E25">
            <v>1</v>
          </cell>
          <cell r="F25">
            <v>20</v>
          </cell>
          <cell r="G25" t="str">
            <v>-</v>
          </cell>
          <cell r="H25" t="str">
            <v>-</v>
          </cell>
          <cell r="I25">
            <v>4</v>
          </cell>
          <cell r="J25">
            <v>27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>
            <v>1</v>
          </cell>
          <cell r="T25">
            <v>5</v>
          </cell>
          <cell r="U25" t="str">
            <v>-</v>
          </cell>
          <cell r="V25" t="str">
            <v>-</v>
          </cell>
          <cell r="W25" t="str">
            <v>-</v>
          </cell>
          <cell r="X25" t="str">
            <v>-</v>
          </cell>
          <cell r="Y25" t="str">
            <v>-</v>
          </cell>
          <cell r="Z25" t="str">
            <v>-</v>
          </cell>
          <cell r="AA25" t="str">
            <v>-</v>
          </cell>
          <cell r="AB25" t="str">
            <v>-</v>
          </cell>
          <cell r="AC25">
            <v>1</v>
          </cell>
          <cell r="AD25">
            <v>1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-</v>
          </cell>
        </row>
        <row r="26">
          <cell r="B26" t="str">
            <v>加倉井町</v>
          </cell>
          <cell r="C26">
            <v>78</v>
          </cell>
          <cell r="D26">
            <v>790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>
            <v>10</v>
          </cell>
          <cell r="J26">
            <v>79</v>
          </cell>
          <cell r="K26">
            <v>7</v>
          </cell>
          <cell r="L26">
            <v>34</v>
          </cell>
          <cell r="M26">
            <v>1</v>
          </cell>
          <cell r="N26">
            <v>3</v>
          </cell>
          <cell r="O26" t="str">
            <v>-</v>
          </cell>
          <cell r="P26" t="str">
            <v>-</v>
          </cell>
          <cell r="Q26">
            <v>7</v>
          </cell>
          <cell r="R26">
            <v>155</v>
          </cell>
          <cell r="S26">
            <v>19</v>
          </cell>
          <cell r="T26">
            <v>141</v>
          </cell>
          <cell r="U26">
            <v>1</v>
          </cell>
          <cell r="V26">
            <v>3</v>
          </cell>
          <cell r="W26">
            <v>2</v>
          </cell>
          <cell r="X26">
            <v>7</v>
          </cell>
          <cell r="Y26">
            <v>5</v>
          </cell>
          <cell r="Z26">
            <v>49</v>
          </cell>
          <cell r="AA26">
            <v>7</v>
          </cell>
          <cell r="AB26">
            <v>111</v>
          </cell>
          <cell r="AC26">
            <v>7</v>
          </cell>
          <cell r="AD26">
            <v>142</v>
          </cell>
          <cell r="AE26" t="str">
            <v>-</v>
          </cell>
          <cell r="AF26" t="str">
            <v>-</v>
          </cell>
          <cell r="AG26">
            <v>2</v>
          </cell>
          <cell r="AH26">
            <v>18</v>
          </cell>
          <cell r="AI26" t="str">
            <v>-</v>
          </cell>
          <cell r="AJ26" t="str">
            <v>-</v>
          </cell>
          <cell r="AK26">
            <v>10</v>
          </cell>
          <cell r="AL26">
            <v>48</v>
          </cell>
        </row>
        <row r="27">
          <cell r="B27" t="str">
            <v>河和田１丁目</v>
          </cell>
          <cell r="C27">
            <v>130</v>
          </cell>
          <cell r="D27">
            <v>1302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>
            <v>13</v>
          </cell>
          <cell r="J27">
            <v>178</v>
          </cell>
          <cell r="K27" t="str">
            <v>-</v>
          </cell>
          <cell r="L27" t="str">
            <v>-</v>
          </cell>
          <cell r="M27">
            <v>3</v>
          </cell>
          <cell r="N27">
            <v>7</v>
          </cell>
          <cell r="O27" t="str">
            <v>-</v>
          </cell>
          <cell r="P27" t="str">
            <v>-</v>
          </cell>
          <cell r="Q27">
            <v>3</v>
          </cell>
          <cell r="R27">
            <v>18</v>
          </cell>
          <cell r="S27">
            <v>37</v>
          </cell>
          <cell r="T27">
            <v>418</v>
          </cell>
          <cell r="U27">
            <v>4</v>
          </cell>
          <cell r="V27">
            <v>30</v>
          </cell>
          <cell r="W27">
            <v>6</v>
          </cell>
          <cell r="X27">
            <v>17</v>
          </cell>
          <cell r="Y27">
            <v>8</v>
          </cell>
          <cell r="Z27">
            <v>45</v>
          </cell>
          <cell r="AA27">
            <v>8</v>
          </cell>
          <cell r="AB27">
            <v>59</v>
          </cell>
          <cell r="AC27">
            <v>23</v>
          </cell>
          <cell r="AD27">
            <v>124</v>
          </cell>
          <cell r="AE27">
            <v>6</v>
          </cell>
          <cell r="AF27">
            <v>30</v>
          </cell>
          <cell r="AG27">
            <v>14</v>
          </cell>
          <cell r="AH27">
            <v>157</v>
          </cell>
          <cell r="AI27" t="str">
            <v>-</v>
          </cell>
          <cell r="AJ27" t="str">
            <v>-</v>
          </cell>
          <cell r="AK27">
            <v>5</v>
          </cell>
          <cell r="AL27">
            <v>219</v>
          </cell>
        </row>
        <row r="28">
          <cell r="B28" t="str">
            <v>河和田２丁目</v>
          </cell>
          <cell r="C28">
            <v>79</v>
          </cell>
          <cell r="D28">
            <v>516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>
            <v>11</v>
          </cell>
          <cell r="J28">
            <v>56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>
            <v>17</v>
          </cell>
          <cell r="T28">
            <v>136</v>
          </cell>
          <cell r="U28" t="str">
            <v>-</v>
          </cell>
          <cell r="V28" t="str">
            <v>-</v>
          </cell>
          <cell r="W28">
            <v>10</v>
          </cell>
          <cell r="X28">
            <v>39</v>
          </cell>
          <cell r="Y28">
            <v>7</v>
          </cell>
          <cell r="Z28">
            <v>44</v>
          </cell>
          <cell r="AA28">
            <v>7</v>
          </cell>
          <cell r="AB28">
            <v>55</v>
          </cell>
          <cell r="AC28">
            <v>8</v>
          </cell>
          <cell r="AD28">
            <v>44</v>
          </cell>
          <cell r="AE28">
            <v>4</v>
          </cell>
          <cell r="AF28">
            <v>9</v>
          </cell>
          <cell r="AG28">
            <v>10</v>
          </cell>
          <cell r="AH28">
            <v>102</v>
          </cell>
          <cell r="AI28" t="str">
            <v>-</v>
          </cell>
          <cell r="AJ28" t="str">
            <v>-</v>
          </cell>
          <cell r="AK28">
            <v>5</v>
          </cell>
          <cell r="AL28">
            <v>31</v>
          </cell>
        </row>
        <row r="29">
          <cell r="B29" t="str">
            <v>河和田３丁目</v>
          </cell>
          <cell r="C29">
            <v>63</v>
          </cell>
          <cell r="D29">
            <v>771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>
            <v>7</v>
          </cell>
          <cell r="J29">
            <v>42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>
            <v>17</v>
          </cell>
          <cell r="T29">
            <v>200</v>
          </cell>
          <cell r="U29" t="str">
            <v>-</v>
          </cell>
          <cell r="V29" t="str">
            <v>-</v>
          </cell>
          <cell r="W29">
            <v>9</v>
          </cell>
          <cell r="X29">
            <v>19</v>
          </cell>
          <cell r="Y29">
            <v>3</v>
          </cell>
          <cell r="Z29">
            <v>7</v>
          </cell>
          <cell r="AA29">
            <v>1</v>
          </cell>
          <cell r="AB29">
            <v>1</v>
          </cell>
          <cell r="AC29">
            <v>11</v>
          </cell>
          <cell r="AD29">
            <v>83</v>
          </cell>
          <cell r="AE29" t="str">
            <v>-</v>
          </cell>
          <cell r="AF29" t="str">
            <v>-</v>
          </cell>
          <cell r="AG29">
            <v>9</v>
          </cell>
          <cell r="AH29">
            <v>119</v>
          </cell>
          <cell r="AI29">
            <v>1</v>
          </cell>
          <cell r="AJ29">
            <v>3</v>
          </cell>
          <cell r="AK29">
            <v>5</v>
          </cell>
          <cell r="AL29">
            <v>297</v>
          </cell>
        </row>
        <row r="30">
          <cell r="B30" t="str">
            <v>河和田町</v>
          </cell>
          <cell r="C30">
            <v>327</v>
          </cell>
          <cell r="D30">
            <v>4142</v>
          </cell>
          <cell r="E30">
            <v>3</v>
          </cell>
          <cell r="F30">
            <v>53</v>
          </cell>
          <cell r="G30" t="str">
            <v>-</v>
          </cell>
          <cell r="H30" t="str">
            <v>-</v>
          </cell>
          <cell r="I30">
            <v>42</v>
          </cell>
          <cell r="J30">
            <v>400</v>
          </cell>
          <cell r="K30">
            <v>24</v>
          </cell>
          <cell r="L30">
            <v>201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>
            <v>9</v>
          </cell>
          <cell r="R30">
            <v>188</v>
          </cell>
          <cell r="S30">
            <v>76</v>
          </cell>
          <cell r="T30">
            <v>842</v>
          </cell>
          <cell r="U30">
            <v>3</v>
          </cell>
          <cell r="V30">
            <v>26</v>
          </cell>
          <cell r="W30">
            <v>9</v>
          </cell>
          <cell r="X30">
            <v>22</v>
          </cell>
          <cell r="Y30">
            <v>18</v>
          </cell>
          <cell r="Z30">
            <v>171</v>
          </cell>
          <cell r="AA30">
            <v>25</v>
          </cell>
          <cell r="AB30">
            <v>415</v>
          </cell>
          <cell r="AC30">
            <v>29</v>
          </cell>
          <cell r="AD30">
            <v>262</v>
          </cell>
          <cell r="AE30">
            <v>4</v>
          </cell>
          <cell r="AF30">
            <v>20</v>
          </cell>
          <cell r="AG30">
            <v>51</v>
          </cell>
          <cell r="AH30">
            <v>1097</v>
          </cell>
          <cell r="AI30" t="str">
            <v>-</v>
          </cell>
          <cell r="AJ30" t="str">
            <v>-</v>
          </cell>
          <cell r="AK30">
            <v>34</v>
          </cell>
          <cell r="AL30">
            <v>445</v>
          </cell>
        </row>
        <row r="31">
          <cell r="B31" t="str">
            <v>開江町</v>
          </cell>
          <cell r="C31">
            <v>59</v>
          </cell>
          <cell r="D31">
            <v>556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>
            <v>20</v>
          </cell>
          <cell r="J31">
            <v>119</v>
          </cell>
          <cell r="K31">
            <v>4</v>
          </cell>
          <cell r="L31">
            <v>21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>
            <v>2</v>
          </cell>
          <cell r="R31">
            <v>12</v>
          </cell>
          <cell r="S31">
            <v>10</v>
          </cell>
          <cell r="T31">
            <v>82</v>
          </cell>
          <cell r="U31" t="str">
            <v>-</v>
          </cell>
          <cell r="V31" t="str">
            <v>-</v>
          </cell>
          <cell r="W31" t="str">
            <v>-</v>
          </cell>
          <cell r="X31" t="str">
            <v>-</v>
          </cell>
          <cell r="Y31">
            <v>2</v>
          </cell>
          <cell r="Z31">
            <v>6</v>
          </cell>
          <cell r="AA31">
            <v>4</v>
          </cell>
          <cell r="AB31">
            <v>11</v>
          </cell>
          <cell r="AC31">
            <v>1</v>
          </cell>
          <cell r="AD31">
            <v>1</v>
          </cell>
          <cell r="AE31" t="str">
            <v>-</v>
          </cell>
          <cell r="AF31" t="str">
            <v>-</v>
          </cell>
          <cell r="AG31">
            <v>12</v>
          </cell>
          <cell r="AH31">
            <v>282</v>
          </cell>
          <cell r="AI31" t="str">
            <v>-</v>
          </cell>
          <cell r="AJ31" t="str">
            <v>-</v>
          </cell>
          <cell r="AK31">
            <v>4</v>
          </cell>
          <cell r="AL31">
            <v>22</v>
          </cell>
        </row>
        <row r="32">
          <cell r="B32" t="str">
            <v>笠原町</v>
          </cell>
          <cell r="C32">
            <v>659</v>
          </cell>
          <cell r="D32">
            <v>8505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>
            <v>76</v>
          </cell>
          <cell r="J32">
            <v>989</v>
          </cell>
          <cell r="K32">
            <v>5</v>
          </cell>
          <cell r="L32">
            <v>168</v>
          </cell>
          <cell r="M32">
            <v>3</v>
          </cell>
          <cell r="N32">
            <v>28</v>
          </cell>
          <cell r="O32">
            <v>15</v>
          </cell>
          <cell r="P32">
            <v>279</v>
          </cell>
          <cell r="Q32">
            <v>8</v>
          </cell>
          <cell r="R32">
            <v>192</v>
          </cell>
          <cell r="S32">
            <v>175</v>
          </cell>
          <cell r="T32">
            <v>2085</v>
          </cell>
          <cell r="U32">
            <v>15</v>
          </cell>
          <cell r="V32">
            <v>145</v>
          </cell>
          <cell r="W32">
            <v>45</v>
          </cell>
          <cell r="X32">
            <v>371</v>
          </cell>
          <cell r="Y32">
            <v>46</v>
          </cell>
          <cell r="Z32">
            <v>367</v>
          </cell>
          <cell r="AA32">
            <v>58</v>
          </cell>
          <cell r="AB32">
            <v>563</v>
          </cell>
          <cell r="AC32">
            <v>56</v>
          </cell>
          <cell r="AD32">
            <v>309</v>
          </cell>
          <cell r="AE32">
            <v>23</v>
          </cell>
          <cell r="AF32">
            <v>94</v>
          </cell>
          <cell r="AG32">
            <v>57</v>
          </cell>
          <cell r="AH32">
            <v>1395</v>
          </cell>
          <cell r="AI32">
            <v>2</v>
          </cell>
          <cell r="AJ32">
            <v>9</v>
          </cell>
          <cell r="AK32">
            <v>75</v>
          </cell>
          <cell r="AL32">
            <v>1511</v>
          </cell>
        </row>
        <row r="33">
          <cell r="B33" t="str">
            <v>萱場町</v>
          </cell>
          <cell r="C33">
            <v>16</v>
          </cell>
          <cell r="D33">
            <v>343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>
            <v>9</v>
          </cell>
          <cell r="J33">
            <v>58</v>
          </cell>
          <cell r="K33">
            <v>1</v>
          </cell>
          <cell r="L33">
            <v>10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>
            <v>2</v>
          </cell>
          <cell r="T33">
            <v>28</v>
          </cell>
          <cell r="U33" t="str">
            <v>-</v>
          </cell>
          <cell r="V33" t="str">
            <v>-</v>
          </cell>
          <cell r="W33" t="str">
            <v>-</v>
          </cell>
          <cell r="X33" t="str">
            <v>-</v>
          </cell>
          <cell r="Y33" t="str">
            <v>-</v>
          </cell>
          <cell r="Z33" t="str">
            <v>-</v>
          </cell>
          <cell r="AA33">
            <v>2</v>
          </cell>
          <cell r="AB33">
            <v>8</v>
          </cell>
          <cell r="AC33" t="str">
            <v>-</v>
          </cell>
          <cell r="AD33" t="str">
            <v>-</v>
          </cell>
          <cell r="AE33" t="str">
            <v>-</v>
          </cell>
          <cell r="AF33" t="str">
            <v>-</v>
          </cell>
          <cell r="AG33">
            <v>1</v>
          </cell>
          <cell r="AH33">
            <v>2</v>
          </cell>
          <cell r="AI33" t="str">
            <v>-</v>
          </cell>
          <cell r="AJ33" t="str">
            <v>-</v>
          </cell>
          <cell r="AK33">
            <v>1</v>
          </cell>
          <cell r="AL33">
            <v>237</v>
          </cell>
        </row>
        <row r="34">
          <cell r="B34" t="str">
            <v>瓦谷</v>
          </cell>
          <cell r="C34">
            <v>4</v>
          </cell>
          <cell r="D34">
            <v>5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  <cell r="W34">
            <v>4</v>
          </cell>
          <cell r="X34">
            <v>5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 t="str">
            <v>-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-</v>
          </cell>
        </row>
        <row r="35">
          <cell r="B35" t="str">
            <v>岩根町</v>
          </cell>
          <cell r="C35">
            <v>5</v>
          </cell>
          <cell r="D35">
            <v>22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>
            <v>2</v>
          </cell>
          <cell r="J35">
            <v>7</v>
          </cell>
          <cell r="K35">
            <v>1</v>
          </cell>
          <cell r="L35">
            <v>8</v>
          </cell>
          <cell r="M35" t="str">
            <v>-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  <cell r="W35">
            <v>1</v>
          </cell>
          <cell r="X35">
            <v>2</v>
          </cell>
          <cell r="Y35" t="str">
            <v>-</v>
          </cell>
          <cell r="Z35" t="str">
            <v>-</v>
          </cell>
          <cell r="AA35" t="str">
            <v>-</v>
          </cell>
          <cell r="AB35" t="str">
            <v>-</v>
          </cell>
          <cell r="AC35" t="str">
            <v>-</v>
          </cell>
          <cell r="AD35" t="str">
            <v>-</v>
          </cell>
          <cell r="AE35" t="str">
            <v>-</v>
          </cell>
          <cell r="AF35" t="str">
            <v>-</v>
          </cell>
          <cell r="AG35">
            <v>1</v>
          </cell>
          <cell r="AH35">
            <v>5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-</v>
          </cell>
        </row>
        <row r="36">
          <cell r="B36" t="str">
            <v>吉沼町</v>
          </cell>
          <cell r="C36">
            <v>52</v>
          </cell>
          <cell r="D36">
            <v>447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>
            <v>9</v>
          </cell>
          <cell r="J36">
            <v>42</v>
          </cell>
          <cell r="K36">
            <v>3</v>
          </cell>
          <cell r="L36">
            <v>33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>
            <v>11</v>
          </cell>
          <cell r="T36">
            <v>62</v>
          </cell>
          <cell r="U36" t="str">
            <v>-</v>
          </cell>
          <cell r="V36" t="str">
            <v>-</v>
          </cell>
          <cell r="W36">
            <v>1</v>
          </cell>
          <cell r="X36">
            <v>1</v>
          </cell>
          <cell r="Y36">
            <v>3</v>
          </cell>
          <cell r="Z36">
            <v>18</v>
          </cell>
          <cell r="AA36">
            <v>7</v>
          </cell>
          <cell r="AB36">
            <v>20</v>
          </cell>
          <cell r="AC36">
            <v>4</v>
          </cell>
          <cell r="AD36">
            <v>11</v>
          </cell>
          <cell r="AE36">
            <v>1</v>
          </cell>
          <cell r="AF36">
            <v>1</v>
          </cell>
          <cell r="AG36">
            <v>12</v>
          </cell>
          <cell r="AH36">
            <v>258</v>
          </cell>
          <cell r="AI36" t="str">
            <v>-</v>
          </cell>
          <cell r="AJ36" t="str">
            <v>-</v>
          </cell>
          <cell r="AK36">
            <v>1</v>
          </cell>
          <cell r="AL36">
            <v>1</v>
          </cell>
        </row>
        <row r="37">
          <cell r="B37" t="str">
            <v>吉沢町</v>
          </cell>
          <cell r="C37">
            <v>211</v>
          </cell>
          <cell r="D37">
            <v>2893</v>
          </cell>
          <cell r="E37">
            <v>1</v>
          </cell>
          <cell r="F37">
            <v>2</v>
          </cell>
          <cell r="G37" t="str">
            <v>-</v>
          </cell>
          <cell r="H37" t="str">
            <v>-</v>
          </cell>
          <cell r="I37">
            <v>19</v>
          </cell>
          <cell r="J37">
            <v>412</v>
          </cell>
          <cell r="K37">
            <v>4</v>
          </cell>
          <cell r="L37">
            <v>39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>
            <v>5</v>
          </cell>
          <cell r="R37">
            <v>273</v>
          </cell>
          <cell r="S37">
            <v>81</v>
          </cell>
          <cell r="T37">
            <v>750</v>
          </cell>
          <cell r="U37">
            <v>3</v>
          </cell>
          <cell r="V37">
            <v>35</v>
          </cell>
          <cell r="W37">
            <v>17</v>
          </cell>
          <cell r="X37">
            <v>84</v>
          </cell>
          <cell r="Y37">
            <v>14</v>
          </cell>
          <cell r="Z37">
            <v>128</v>
          </cell>
          <cell r="AA37">
            <v>13</v>
          </cell>
          <cell r="AB37">
            <v>59</v>
          </cell>
          <cell r="AC37">
            <v>25</v>
          </cell>
          <cell r="AD37">
            <v>214</v>
          </cell>
          <cell r="AE37">
            <v>1</v>
          </cell>
          <cell r="AF37">
            <v>8</v>
          </cell>
          <cell r="AG37">
            <v>14</v>
          </cell>
          <cell r="AH37">
            <v>313</v>
          </cell>
          <cell r="AI37">
            <v>2</v>
          </cell>
          <cell r="AJ37">
            <v>7</v>
          </cell>
          <cell r="AK37">
            <v>12</v>
          </cell>
          <cell r="AL37">
            <v>569</v>
          </cell>
        </row>
        <row r="38">
          <cell r="B38" t="str">
            <v>吉田</v>
          </cell>
          <cell r="C38">
            <v>1</v>
          </cell>
          <cell r="D38">
            <v>2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-</v>
          </cell>
          <cell r="X38" t="str">
            <v>-</v>
          </cell>
          <cell r="Y38" t="str">
            <v>-</v>
          </cell>
          <cell r="Z38" t="str">
            <v>-</v>
          </cell>
          <cell r="AA38" t="str">
            <v>-</v>
          </cell>
          <cell r="AB38" t="str">
            <v>-</v>
          </cell>
          <cell r="AC38" t="str">
            <v>-</v>
          </cell>
          <cell r="AD38" t="str">
            <v>-</v>
          </cell>
          <cell r="AE38" t="str">
            <v>-</v>
          </cell>
          <cell r="AF38" t="str">
            <v>-</v>
          </cell>
          <cell r="AG38">
            <v>1</v>
          </cell>
          <cell r="AH38">
            <v>2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-</v>
          </cell>
        </row>
        <row r="39">
          <cell r="B39" t="str">
            <v>宮町１丁目</v>
          </cell>
          <cell r="C39">
            <v>252</v>
          </cell>
          <cell r="D39">
            <v>4310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>
            <v>3</v>
          </cell>
          <cell r="J39">
            <v>32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  <cell r="O39">
            <v>3</v>
          </cell>
          <cell r="P39">
            <v>133</v>
          </cell>
          <cell r="Q39">
            <v>14</v>
          </cell>
          <cell r="R39">
            <v>570</v>
          </cell>
          <cell r="S39">
            <v>103</v>
          </cell>
          <cell r="T39">
            <v>878</v>
          </cell>
          <cell r="U39">
            <v>5</v>
          </cell>
          <cell r="V39">
            <v>183</v>
          </cell>
          <cell r="W39">
            <v>9</v>
          </cell>
          <cell r="X39">
            <v>19</v>
          </cell>
          <cell r="Y39">
            <v>6</v>
          </cell>
          <cell r="Z39">
            <v>26</v>
          </cell>
          <cell r="AA39">
            <v>50</v>
          </cell>
          <cell r="AB39">
            <v>808</v>
          </cell>
          <cell r="AC39">
            <v>26</v>
          </cell>
          <cell r="AD39">
            <v>231</v>
          </cell>
          <cell r="AE39">
            <v>13</v>
          </cell>
          <cell r="AF39">
            <v>102</v>
          </cell>
          <cell r="AG39">
            <v>9</v>
          </cell>
          <cell r="AH39">
            <v>115</v>
          </cell>
          <cell r="AI39" t="str">
            <v>-</v>
          </cell>
          <cell r="AJ39" t="str">
            <v>-</v>
          </cell>
          <cell r="AK39">
            <v>11</v>
          </cell>
          <cell r="AL39">
            <v>1213</v>
          </cell>
        </row>
        <row r="40">
          <cell r="B40" t="str">
            <v>宮町２丁目</v>
          </cell>
          <cell r="C40">
            <v>98</v>
          </cell>
          <cell r="D40">
            <v>829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>
            <v>1</v>
          </cell>
          <cell r="J40">
            <v>90</v>
          </cell>
          <cell r="K40" t="str">
            <v>-</v>
          </cell>
          <cell r="L40" t="str">
            <v>-</v>
          </cell>
          <cell r="M40">
            <v>1</v>
          </cell>
          <cell r="N40">
            <v>83</v>
          </cell>
          <cell r="O40">
            <v>3</v>
          </cell>
          <cell r="P40">
            <v>40</v>
          </cell>
          <cell r="Q40" t="str">
            <v>-</v>
          </cell>
          <cell r="R40" t="str">
            <v>-</v>
          </cell>
          <cell r="S40">
            <v>12</v>
          </cell>
          <cell r="T40">
            <v>93</v>
          </cell>
          <cell r="U40">
            <v>2</v>
          </cell>
          <cell r="V40">
            <v>15</v>
          </cell>
          <cell r="W40">
            <v>10</v>
          </cell>
          <cell r="X40">
            <v>33</v>
          </cell>
          <cell r="Y40">
            <v>5</v>
          </cell>
          <cell r="Z40">
            <v>52</v>
          </cell>
          <cell r="AA40">
            <v>37</v>
          </cell>
          <cell r="AB40">
            <v>164</v>
          </cell>
          <cell r="AC40">
            <v>8</v>
          </cell>
          <cell r="AD40">
            <v>45</v>
          </cell>
          <cell r="AE40">
            <v>12</v>
          </cell>
          <cell r="AF40">
            <v>180</v>
          </cell>
          <cell r="AG40">
            <v>3</v>
          </cell>
          <cell r="AH40">
            <v>21</v>
          </cell>
          <cell r="AI40" t="str">
            <v>-</v>
          </cell>
          <cell r="AJ40" t="str">
            <v>-</v>
          </cell>
          <cell r="AK40">
            <v>4</v>
          </cell>
          <cell r="AL40">
            <v>13</v>
          </cell>
        </row>
        <row r="41">
          <cell r="B41" t="str">
            <v>宮町３丁目</v>
          </cell>
          <cell r="C41">
            <v>9</v>
          </cell>
          <cell r="D41">
            <v>991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>
            <v>2</v>
          </cell>
          <cell r="T41">
            <v>14</v>
          </cell>
          <cell r="U41" t="str">
            <v>-</v>
          </cell>
          <cell r="V41" t="str">
            <v>-</v>
          </cell>
          <cell r="W41">
            <v>2</v>
          </cell>
          <cell r="X41">
            <v>4</v>
          </cell>
          <cell r="Y41" t="str">
            <v>-</v>
          </cell>
          <cell r="Z41" t="str">
            <v>-</v>
          </cell>
          <cell r="AA41">
            <v>3</v>
          </cell>
          <cell r="AB41">
            <v>65</v>
          </cell>
          <cell r="AC41" t="str">
            <v>-</v>
          </cell>
          <cell r="AD41" t="str">
            <v>-</v>
          </cell>
          <cell r="AE41" t="str">
            <v>-</v>
          </cell>
          <cell r="AF41" t="str">
            <v>-</v>
          </cell>
          <cell r="AG41">
            <v>2</v>
          </cell>
          <cell r="AH41">
            <v>908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-</v>
          </cell>
        </row>
        <row r="42">
          <cell r="B42" t="str">
            <v>宮内町</v>
          </cell>
          <cell r="C42">
            <v>6</v>
          </cell>
          <cell r="D42">
            <v>182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>
            <v>1</v>
          </cell>
          <cell r="J42">
            <v>4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>
            <v>1</v>
          </cell>
          <cell r="T42">
            <v>100</v>
          </cell>
          <cell r="U42" t="str">
            <v>-</v>
          </cell>
          <cell r="V42" t="str">
            <v>-</v>
          </cell>
          <cell r="W42" t="str">
            <v>-</v>
          </cell>
          <cell r="X42" t="str">
            <v>-</v>
          </cell>
          <cell r="Y42" t="str">
            <v>-</v>
          </cell>
          <cell r="Z42" t="str">
            <v>-</v>
          </cell>
          <cell r="AA42" t="str">
            <v>-</v>
          </cell>
          <cell r="AB42" t="str">
            <v>-</v>
          </cell>
          <cell r="AC42">
            <v>1</v>
          </cell>
          <cell r="AD42">
            <v>2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 t="str">
            <v>-</v>
          </cell>
          <cell r="AK42">
            <v>3</v>
          </cell>
          <cell r="AL42">
            <v>76</v>
          </cell>
        </row>
        <row r="43">
          <cell r="B43" t="str">
            <v>牛伏町</v>
          </cell>
          <cell r="C43">
            <v>4</v>
          </cell>
          <cell r="D43">
            <v>5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>
            <v>1</v>
          </cell>
          <cell r="L43">
            <v>2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>
            <v>2</v>
          </cell>
          <cell r="T43">
            <v>2</v>
          </cell>
          <cell r="U43" t="str">
            <v>-</v>
          </cell>
          <cell r="V43" t="str">
            <v>-</v>
          </cell>
          <cell r="W43" t="str">
            <v>-</v>
          </cell>
          <cell r="X43" t="str">
            <v>-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1</v>
          </cell>
          <cell r="AD43">
            <v>1</v>
          </cell>
          <cell r="AE43" t="str">
            <v>-</v>
          </cell>
          <cell r="AF43" t="str">
            <v>-</v>
          </cell>
          <cell r="AG43" t="str">
            <v>-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-</v>
          </cell>
        </row>
        <row r="44">
          <cell r="B44" t="str">
            <v>金谷町</v>
          </cell>
          <cell r="C44">
            <v>1</v>
          </cell>
          <cell r="D44">
            <v>2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 t="str">
            <v>-</v>
          </cell>
          <cell r="X44" t="str">
            <v>-</v>
          </cell>
          <cell r="Y44" t="str">
            <v>-</v>
          </cell>
          <cell r="Z44" t="str">
            <v>-</v>
          </cell>
          <cell r="AA44" t="str">
            <v>-</v>
          </cell>
          <cell r="AB44" t="str">
            <v>-</v>
          </cell>
          <cell r="AC44" t="str">
            <v>-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 t="str">
            <v>-</v>
          </cell>
          <cell r="AK44">
            <v>1</v>
          </cell>
          <cell r="AL44">
            <v>2</v>
          </cell>
        </row>
        <row r="45">
          <cell r="B45" t="str">
            <v>金町１丁目</v>
          </cell>
          <cell r="C45">
            <v>6</v>
          </cell>
          <cell r="D45">
            <v>91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>
            <v>1</v>
          </cell>
          <cell r="P45">
            <v>2</v>
          </cell>
          <cell r="Q45">
            <v>1</v>
          </cell>
          <cell r="R45">
            <v>48</v>
          </cell>
          <cell r="S45">
            <v>1</v>
          </cell>
          <cell r="T45">
            <v>3</v>
          </cell>
          <cell r="U45" t="str">
            <v>-</v>
          </cell>
          <cell r="V45" t="str">
            <v>-</v>
          </cell>
          <cell r="W45">
            <v>1</v>
          </cell>
          <cell r="X45">
            <v>1</v>
          </cell>
          <cell r="Y45">
            <v>1</v>
          </cell>
          <cell r="Z45">
            <v>21</v>
          </cell>
          <cell r="AA45" t="str">
            <v>-</v>
          </cell>
          <cell r="AB45" t="str">
            <v>-</v>
          </cell>
          <cell r="AC45">
            <v>1</v>
          </cell>
          <cell r="AD45">
            <v>16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</row>
        <row r="46">
          <cell r="B46" t="str">
            <v>金町２丁目</v>
          </cell>
          <cell r="C46">
            <v>15</v>
          </cell>
          <cell r="D46">
            <v>171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>
            <v>1</v>
          </cell>
          <cell r="J46">
            <v>6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>
            <v>1</v>
          </cell>
          <cell r="R46">
            <v>63</v>
          </cell>
          <cell r="S46">
            <v>2</v>
          </cell>
          <cell r="T46">
            <v>20</v>
          </cell>
          <cell r="U46">
            <v>1</v>
          </cell>
          <cell r="V46">
            <v>1</v>
          </cell>
          <cell r="W46">
            <v>2</v>
          </cell>
          <cell r="X46">
            <v>9</v>
          </cell>
          <cell r="Y46">
            <v>3</v>
          </cell>
          <cell r="Z46">
            <v>22</v>
          </cell>
          <cell r="AA46">
            <v>1</v>
          </cell>
          <cell r="AB46">
            <v>8</v>
          </cell>
          <cell r="AC46">
            <v>1</v>
          </cell>
          <cell r="AD46">
            <v>18</v>
          </cell>
          <cell r="AE46" t="str">
            <v>-</v>
          </cell>
          <cell r="AF46" t="str">
            <v>-</v>
          </cell>
          <cell r="AG46">
            <v>1</v>
          </cell>
          <cell r="AH46">
            <v>18</v>
          </cell>
          <cell r="AI46" t="str">
            <v>-</v>
          </cell>
          <cell r="AJ46" t="str">
            <v>-</v>
          </cell>
          <cell r="AK46">
            <v>2</v>
          </cell>
          <cell r="AL46">
            <v>6</v>
          </cell>
        </row>
        <row r="47">
          <cell r="B47" t="str">
            <v>金町３丁目</v>
          </cell>
          <cell r="C47">
            <v>16</v>
          </cell>
          <cell r="D47">
            <v>53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>
            <v>1</v>
          </cell>
          <cell r="L47">
            <v>1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>
            <v>1</v>
          </cell>
          <cell r="V47">
            <v>9</v>
          </cell>
          <cell r="W47">
            <v>2</v>
          </cell>
          <cell r="X47">
            <v>2</v>
          </cell>
          <cell r="Y47">
            <v>1</v>
          </cell>
          <cell r="Z47">
            <v>3</v>
          </cell>
          <cell r="AA47">
            <v>2</v>
          </cell>
          <cell r="AB47">
            <v>3</v>
          </cell>
          <cell r="AC47">
            <v>2</v>
          </cell>
          <cell r="AD47">
            <v>8</v>
          </cell>
          <cell r="AE47" t="str">
            <v>-</v>
          </cell>
          <cell r="AF47" t="str">
            <v>-</v>
          </cell>
          <cell r="AG47">
            <v>2</v>
          </cell>
          <cell r="AH47">
            <v>13</v>
          </cell>
          <cell r="AI47" t="str">
            <v>-</v>
          </cell>
          <cell r="AJ47" t="str">
            <v>-</v>
          </cell>
          <cell r="AK47">
            <v>5</v>
          </cell>
          <cell r="AL47">
            <v>14</v>
          </cell>
        </row>
        <row r="48">
          <cell r="B48" t="str">
            <v>栗崎町</v>
          </cell>
          <cell r="C48">
            <v>23</v>
          </cell>
          <cell r="D48">
            <v>99</v>
          </cell>
          <cell r="E48">
            <v>1</v>
          </cell>
          <cell r="F48">
            <v>12</v>
          </cell>
          <cell r="G48" t="str">
            <v>-</v>
          </cell>
          <cell r="H48" t="str">
            <v>-</v>
          </cell>
          <cell r="I48">
            <v>5</v>
          </cell>
          <cell r="J48">
            <v>25</v>
          </cell>
          <cell r="K48">
            <v>1</v>
          </cell>
          <cell r="L48">
            <v>3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>
            <v>8</v>
          </cell>
          <cell r="T48">
            <v>39</v>
          </cell>
          <cell r="U48" t="str">
            <v>-</v>
          </cell>
          <cell r="V48" t="str">
            <v>-</v>
          </cell>
          <cell r="W48">
            <v>1</v>
          </cell>
          <cell r="X48">
            <v>2</v>
          </cell>
          <cell r="Y48" t="str">
            <v>-</v>
          </cell>
          <cell r="Z48" t="str">
            <v>-</v>
          </cell>
          <cell r="AA48">
            <v>1</v>
          </cell>
          <cell r="AB48">
            <v>1</v>
          </cell>
          <cell r="AC48">
            <v>2</v>
          </cell>
          <cell r="AD48">
            <v>3</v>
          </cell>
          <cell r="AE48">
            <v>1</v>
          </cell>
          <cell r="AF48">
            <v>1</v>
          </cell>
          <cell r="AG48">
            <v>2</v>
          </cell>
          <cell r="AH48">
            <v>10</v>
          </cell>
          <cell r="AI48" t="str">
            <v>-</v>
          </cell>
          <cell r="AJ48" t="str">
            <v>-</v>
          </cell>
          <cell r="AK48">
            <v>1</v>
          </cell>
          <cell r="AL48">
            <v>3</v>
          </cell>
        </row>
        <row r="49">
          <cell r="B49" t="str">
            <v>見川１丁目</v>
          </cell>
          <cell r="C49">
            <v>20</v>
          </cell>
          <cell r="D49">
            <v>95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>
            <v>1</v>
          </cell>
          <cell r="J49">
            <v>1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>
            <v>2</v>
          </cell>
          <cell r="T49">
            <v>14</v>
          </cell>
          <cell r="U49" t="str">
            <v>-</v>
          </cell>
          <cell r="V49" t="str">
            <v>-</v>
          </cell>
          <cell r="W49">
            <v>4</v>
          </cell>
          <cell r="X49">
            <v>17</v>
          </cell>
          <cell r="Y49">
            <v>2</v>
          </cell>
          <cell r="Z49">
            <v>4</v>
          </cell>
          <cell r="AA49" t="str">
            <v>-</v>
          </cell>
          <cell r="AB49" t="str">
            <v>-</v>
          </cell>
          <cell r="AC49">
            <v>2</v>
          </cell>
          <cell r="AD49">
            <v>5</v>
          </cell>
          <cell r="AE49">
            <v>1</v>
          </cell>
          <cell r="AF49">
            <v>10</v>
          </cell>
          <cell r="AG49">
            <v>4</v>
          </cell>
          <cell r="AH49">
            <v>33</v>
          </cell>
          <cell r="AI49" t="str">
            <v>-</v>
          </cell>
          <cell r="AJ49" t="str">
            <v>-</v>
          </cell>
          <cell r="AK49">
            <v>4</v>
          </cell>
          <cell r="AL49">
            <v>11</v>
          </cell>
        </row>
        <row r="50">
          <cell r="B50" t="str">
            <v>見川２丁目</v>
          </cell>
          <cell r="C50">
            <v>118</v>
          </cell>
          <cell r="D50">
            <v>820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>
            <v>7</v>
          </cell>
          <cell r="J50">
            <v>23</v>
          </cell>
          <cell r="K50">
            <v>2</v>
          </cell>
          <cell r="L50">
            <v>10</v>
          </cell>
          <cell r="M50" t="str">
            <v>-</v>
          </cell>
          <cell r="N50" t="str">
            <v>-</v>
          </cell>
          <cell r="O50">
            <v>2</v>
          </cell>
          <cell r="P50">
            <v>9</v>
          </cell>
          <cell r="Q50">
            <v>1</v>
          </cell>
          <cell r="R50">
            <v>2</v>
          </cell>
          <cell r="S50">
            <v>33</v>
          </cell>
          <cell r="T50">
            <v>350</v>
          </cell>
          <cell r="U50" t="str">
            <v>-</v>
          </cell>
          <cell r="V50" t="str">
            <v>-</v>
          </cell>
          <cell r="W50">
            <v>10</v>
          </cell>
          <cell r="X50">
            <v>24</v>
          </cell>
          <cell r="Y50">
            <v>9</v>
          </cell>
          <cell r="Z50">
            <v>36</v>
          </cell>
          <cell r="AA50">
            <v>13</v>
          </cell>
          <cell r="AB50">
            <v>119</v>
          </cell>
          <cell r="AC50">
            <v>17</v>
          </cell>
          <cell r="AD50">
            <v>90</v>
          </cell>
          <cell r="AE50">
            <v>6</v>
          </cell>
          <cell r="AF50">
            <v>25</v>
          </cell>
          <cell r="AG50">
            <v>12</v>
          </cell>
          <cell r="AH50">
            <v>97</v>
          </cell>
          <cell r="AI50" t="str">
            <v>-</v>
          </cell>
          <cell r="AJ50" t="str">
            <v>-</v>
          </cell>
          <cell r="AK50">
            <v>6</v>
          </cell>
          <cell r="AL50">
            <v>35</v>
          </cell>
        </row>
        <row r="51">
          <cell r="B51" t="str">
            <v>見川３丁目</v>
          </cell>
          <cell r="C51">
            <v>53</v>
          </cell>
          <cell r="D51">
            <v>147</v>
          </cell>
          <cell r="E51" t="str">
            <v>-</v>
          </cell>
          <cell r="F51" t="str">
            <v>-</v>
          </cell>
          <cell r="G51" t="str">
            <v>-</v>
          </cell>
          <cell r="H51" t="str">
            <v>-</v>
          </cell>
          <cell r="I51">
            <v>4</v>
          </cell>
          <cell r="J51">
            <v>15</v>
          </cell>
          <cell r="K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O51">
            <v>1</v>
          </cell>
          <cell r="P51">
            <v>14</v>
          </cell>
          <cell r="Q51" t="str">
            <v>-</v>
          </cell>
          <cell r="R51" t="str">
            <v>-</v>
          </cell>
          <cell r="S51">
            <v>10</v>
          </cell>
          <cell r="T51">
            <v>52</v>
          </cell>
          <cell r="U51" t="str">
            <v>-</v>
          </cell>
          <cell r="V51" t="str">
            <v>-</v>
          </cell>
          <cell r="W51">
            <v>19</v>
          </cell>
          <cell r="X51">
            <v>28</v>
          </cell>
          <cell r="Y51">
            <v>5</v>
          </cell>
          <cell r="Z51">
            <v>8</v>
          </cell>
          <cell r="AA51">
            <v>3</v>
          </cell>
          <cell r="AB51">
            <v>11</v>
          </cell>
          <cell r="AC51">
            <v>5</v>
          </cell>
          <cell r="AD51">
            <v>7</v>
          </cell>
          <cell r="AE51">
            <v>3</v>
          </cell>
          <cell r="AF51">
            <v>4</v>
          </cell>
          <cell r="AG51">
            <v>3</v>
          </cell>
          <cell r="AH51">
            <v>8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-</v>
          </cell>
        </row>
        <row r="52">
          <cell r="B52" t="str">
            <v>見川４丁目</v>
          </cell>
          <cell r="C52">
            <v>26</v>
          </cell>
          <cell r="D52">
            <v>271</v>
          </cell>
          <cell r="E52" t="str">
            <v>-</v>
          </cell>
          <cell r="F52" t="str">
            <v>-</v>
          </cell>
          <cell r="G52" t="str">
            <v>-</v>
          </cell>
          <cell r="H52" t="str">
            <v>-</v>
          </cell>
          <cell r="I52">
            <v>4</v>
          </cell>
          <cell r="J52">
            <v>31</v>
          </cell>
          <cell r="K52">
            <v>1</v>
          </cell>
          <cell r="L52">
            <v>2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>
            <v>5</v>
          </cell>
          <cell r="T52">
            <v>29</v>
          </cell>
          <cell r="U52" t="str">
            <v>-</v>
          </cell>
          <cell r="V52" t="str">
            <v>-</v>
          </cell>
          <cell r="W52">
            <v>2</v>
          </cell>
          <cell r="X52">
            <v>6</v>
          </cell>
          <cell r="Y52">
            <v>1</v>
          </cell>
          <cell r="Z52">
            <v>11</v>
          </cell>
          <cell r="AA52">
            <v>1</v>
          </cell>
          <cell r="AB52">
            <v>1</v>
          </cell>
          <cell r="AC52">
            <v>3</v>
          </cell>
          <cell r="AD52">
            <v>19</v>
          </cell>
          <cell r="AE52">
            <v>1</v>
          </cell>
          <cell r="AF52">
            <v>1</v>
          </cell>
          <cell r="AG52">
            <v>3</v>
          </cell>
          <cell r="AH52">
            <v>39</v>
          </cell>
          <cell r="AI52" t="str">
            <v>-</v>
          </cell>
          <cell r="AJ52" t="str">
            <v>-</v>
          </cell>
          <cell r="AK52">
            <v>5</v>
          </cell>
          <cell r="AL52">
            <v>132</v>
          </cell>
        </row>
        <row r="53">
          <cell r="B53" t="str">
            <v>見川５丁目</v>
          </cell>
          <cell r="C53">
            <v>59</v>
          </cell>
          <cell r="D53">
            <v>460</v>
          </cell>
          <cell r="E53">
            <v>1</v>
          </cell>
          <cell r="F53">
            <v>1</v>
          </cell>
          <cell r="G53" t="str">
            <v>-</v>
          </cell>
          <cell r="H53" t="str">
            <v>-</v>
          </cell>
          <cell r="I53">
            <v>6</v>
          </cell>
          <cell r="J53">
            <v>19</v>
          </cell>
          <cell r="K53">
            <v>1</v>
          </cell>
          <cell r="L53">
            <v>2</v>
          </cell>
          <cell r="M53">
            <v>1</v>
          </cell>
          <cell r="N53">
            <v>1</v>
          </cell>
          <cell r="O53" t="str">
            <v>-</v>
          </cell>
          <cell r="P53" t="str">
            <v>-</v>
          </cell>
          <cell r="Q53">
            <v>1</v>
          </cell>
          <cell r="R53">
            <v>57</v>
          </cell>
          <cell r="S53">
            <v>16</v>
          </cell>
          <cell r="T53">
            <v>108</v>
          </cell>
          <cell r="U53">
            <v>1</v>
          </cell>
          <cell r="V53">
            <v>2</v>
          </cell>
          <cell r="W53">
            <v>2</v>
          </cell>
          <cell r="X53">
            <v>3</v>
          </cell>
          <cell r="Y53">
            <v>4</v>
          </cell>
          <cell r="Z53">
            <v>18</v>
          </cell>
          <cell r="AA53">
            <v>5</v>
          </cell>
          <cell r="AB53">
            <v>56</v>
          </cell>
          <cell r="AC53">
            <v>11</v>
          </cell>
          <cell r="AD53">
            <v>35</v>
          </cell>
          <cell r="AE53" t="str">
            <v>-</v>
          </cell>
          <cell r="AF53" t="str">
            <v>-</v>
          </cell>
          <cell r="AG53">
            <v>5</v>
          </cell>
          <cell r="AH53">
            <v>135</v>
          </cell>
          <cell r="AI53" t="str">
            <v>-</v>
          </cell>
          <cell r="AJ53" t="str">
            <v>-</v>
          </cell>
          <cell r="AK53">
            <v>5</v>
          </cell>
          <cell r="AL53">
            <v>23</v>
          </cell>
        </row>
        <row r="54">
          <cell r="B54" t="str">
            <v>見川町</v>
          </cell>
          <cell r="C54">
            <v>190</v>
          </cell>
          <cell r="D54">
            <v>2208</v>
          </cell>
          <cell r="E54" t="str">
            <v>-</v>
          </cell>
          <cell r="F54" t="str">
            <v>-</v>
          </cell>
          <cell r="G54" t="str">
            <v>-</v>
          </cell>
          <cell r="H54" t="str">
            <v>-</v>
          </cell>
          <cell r="I54">
            <v>21</v>
          </cell>
          <cell r="J54">
            <v>129</v>
          </cell>
          <cell r="K54">
            <v>8</v>
          </cell>
          <cell r="L54">
            <v>58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>
            <v>7</v>
          </cell>
          <cell r="R54">
            <v>423</v>
          </cell>
          <cell r="S54">
            <v>54</v>
          </cell>
          <cell r="T54">
            <v>373</v>
          </cell>
          <cell r="U54">
            <v>1</v>
          </cell>
          <cell r="V54">
            <v>4</v>
          </cell>
          <cell r="W54">
            <v>9</v>
          </cell>
          <cell r="X54">
            <v>69</v>
          </cell>
          <cell r="Y54">
            <v>3</v>
          </cell>
          <cell r="Z54">
            <v>4</v>
          </cell>
          <cell r="AA54">
            <v>27</v>
          </cell>
          <cell r="AB54">
            <v>192</v>
          </cell>
          <cell r="AC54">
            <v>13</v>
          </cell>
          <cell r="AD54">
            <v>205</v>
          </cell>
          <cell r="AE54">
            <v>3</v>
          </cell>
          <cell r="AF54">
            <v>27</v>
          </cell>
          <cell r="AG54">
            <v>22</v>
          </cell>
          <cell r="AH54">
            <v>471</v>
          </cell>
          <cell r="AI54">
            <v>1</v>
          </cell>
          <cell r="AJ54">
            <v>1</v>
          </cell>
          <cell r="AK54">
            <v>21</v>
          </cell>
          <cell r="AL54">
            <v>252</v>
          </cell>
        </row>
        <row r="55">
          <cell r="B55" t="str">
            <v>見和１丁目</v>
          </cell>
          <cell r="C55">
            <v>90</v>
          </cell>
          <cell r="D55">
            <v>1249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>
            <v>6</v>
          </cell>
          <cell r="J55">
            <v>23</v>
          </cell>
          <cell r="K55">
            <v>1</v>
          </cell>
          <cell r="L55">
            <v>3</v>
          </cell>
          <cell r="M55">
            <v>2</v>
          </cell>
          <cell r="N55">
            <v>101</v>
          </cell>
          <cell r="O55">
            <v>1</v>
          </cell>
          <cell r="P55">
            <v>5</v>
          </cell>
          <cell r="Q55" t="str">
            <v>-</v>
          </cell>
          <cell r="R55" t="str">
            <v>-</v>
          </cell>
          <cell r="S55">
            <v>21</v>
          </cell>
          <cell r="T55">
            <v>188</v>
          </cell>
          <cell r="U55">
            <v>4</v>
          </cell>
          <cell r="V55">
            <v>25</v>
          </cell>
          <cell r="W55">
            <v>4</v>
          </cell>
          <cell r="X55">
            <v>4</v>
          </cell>
          <cell r="Y55">
            <v>10</v>
          </cell>
          <cell r="Z55">
            <v>104</v>
          </cell>
          <cell r="AA55">
            <v>11</v>
          </cell>
          <cell r="AB55">
            <v>84</v>
          </cell>
          <cell r="AC55">
            <v>6</v>
          </cell>
          <cell r="AD55">
            <v>25</v>
          </cell>
          <cell r="AE55">
            <v>8</v>
          </cell>
          <cell r="AF55">
            <v>535</v>
          </cell>
          <cell r="AG55">
            <v>9</v>
          </cell>
          <cell r="AH55">
            <v>135</v>
          </cell>
          <cell r="AI55" t="str">
            <v>-</v>
          </cell>
          <cell r="AJ55" t="str">
            <v>-</v>
          </cell>
          <cell r="AK55">
            <v>7</v>
          </cell>
          <cell r="AL55">
            <v>17</v>
          </cell>
        </row>
        <row r="56">
          <cell r="B56" t="str">
            <v>見和２丁目</v>
          </cell>
          <cell r="C56">
            <v>115</v>
          </cell>
          <cell r="D56">
            <v>892</v>
          </cell>
          <cell r="E56" t="str">
            <v>-</v>
          </cell>
          <cell r="F56" t="str">
            <v>-</v>
          </cell>
          <cell r="G56" t="str">
            <v>-</v>
          </cell>
          <cell r="H56" t="str">
            <v>-</v>
          </cell>
          <cell r="I56">
            <v>7</v>
          </cell>
          <cell r="J56">
            <v>40</v>
          </cell>
          <cell r="K56">
            <v>2</v>
          </cell>
          <cell r="L56">
            <v>12</v>
          </cell>
          <cell r="M56" t="str">
            <v>-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>
            <v>21</v>
          </cell>
          <cell r="T56">
            <v>115</v>
          </cell>
          <cell r="U56">
            <v>4</v>
          </cell>
          <cell r="V56">
            <v>23</v>
          </cell>
          <cell r="W56">
            <v>6</v>
          </cell>
          <cell r="X56">
            <v>14</v>
          </cell>
          <cell r="Y56">
            <v>7</v>
          </cell>
          <cell r="Z56">
            <v>33</v>
          </cell>
          <cell r="AA56">
            <v>13</v>
          </cell>
          <cell r="AB56">
            <v>178</v>
          </cell>
          <cell r="AC56">
            <v>20</v>
          </cell>
          <cell r="AD56">
            <v>98</v>
          </cell>
          <cell r="AE56">
            <v>9</v>
          </cell>
          <cell r="AF56">
            <v>56</v>
          </cell>
          <cell r="AG56">
            <v>10</v>
          </cell>
          <cell r="AH56">
            <v>134</v>
          </cell>
          <cell r="AI56">
            <v>1</v>
          </cell>
          <cell r="AJ56">
            <v>7</v>
          </cell>
          <cell r="AK56">
            <v>15</v>
          </cell>
          <cell r="AL56">
            <v>182</v>
          </cell>
        </row>
        <row r="57">
          <cell r="B57" t="str">
            <v>見和３丁目</v>
          </cell>
          <cell r="C57">
            <v>57</v>
          </cell>
          <cell r="D57">
            <v>371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>
            <v>2</v>
          </cell>
          <cell r="J57">
            <v>11</v>
          </cell>
          <cell r="K57">
            <v>4</v>
          </cell>
          <cell r="L57">
            <v>17</v>
          </cell>
          <cell r="M57" t="str">
            <v>-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>
            <v>20</v>
          </cell>
          <cell r="T57">
            <v>137</v>
          </cell>
          <cell r="U57" t="str">
            <v>-</v>
          </cell>
          <cell r="V57" t="str">
            <v>-</v>
          </cell>
          <cell r="W57">
            <v>2</v>
          </cell>
          <cell r="X57">
            <v>5</v>
          </cell>
          <cell r="Y57">
            <v>4</v>
          </cell>
          <cell r="Z57">
            <v>14</v>
          </cell>
          <cell r="AA57">
            <v>8</v>
          </cell>
          <cell r="AB57">
            <v>80</v>
          </cell>
          <cell r="AC57">
            <v>5</v>
          </cell>
          <cell r="AD57">
            <v>18</v>
          </cell>
          <cell r="AE57">
            <v>2</v>
          </cell>
          <cell r="AF57">
            <v>13</v>
          </cell>
          <cell r="AG57">
            <v>5</v>
          </cell>
          <cell r="AH57">
            <v>29</v>
          </cell>
          <cell r="AI57">
            <v>1</v>
          </cell>
          <cell r="AJ57">
            <v>5</v>
          </cell>
          <cell r="AK57">
            <v>4</v>
          </cell>
          <cell r="AL57">
            <v>42</v>
          </cell>
        </row>
        <row r="58">
          <cell r="B58" t="str">
            <v>元吉田町</v>
          </cell>
          <cell r="C58">
            <v>643</v>
          </cell>
          <cell r="D58">
            <v>6814</v>
          </cell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  <cell r="I58">
            <v>57</v>
          </cell>
          <cell r="J58">
            <v>596</v>
          </cell>
          <cell r="K58">
            <v>22</v>
          </cell>
          <cell r="L58">
            <v>597</v>
          </cell>
          <cell r="M58" t="str">
            <v>-</v>
          </cell>
          <cell r="N58" t="str">
            <v>-</v>
          </cell>
          <cell r="O58">
            <v>10</v>
          </cell>
          <cell r="P58">
            <v>92</v>
          </cell>
          <cell r="Q58">
            <v>5</v>
          </cell>
          <cell r="R58">
            <v>148</v>
          </cell>
          <cell r="S58">
            <v>178</v>
          </cell>
          <cell r="T58">
            <v>2169</v>
          </cell>
          <cell r="U58">
            <v>17</v>
          </cell>
          <cell r="V58">
            <v>260</v>
          </cell>
          <cell r="W58">
            <v>80</v>
          </cell>
          <cell r="X58">
            <v>233</v>
          </cell>
          <cell r="Y58">
            <v>46</v>
          </cell>
          <cell r="Z58">
            <v>358</v>
          </cell>
          <cell r="AA58">
            <v>42</v>
          </cell>
          <cell r="AB58">
            <v>448</v>
          </cell>
          <cell r="AC58">
            <v>80</v>
          </cell>
          <cell r="AD58">
            <v>525</v>
          </cell>
          <cell r="AE58">
            <v>18</v>
          </cell>
          <cell r="AF58">
            <v>120</v>
          </cell>
          <cell r="AG58">
            <v>52</v>
          </cell>
          <cell r="AH58">
            <v>844</v>
          </cell>
          <cell r="AI58">
            <v>2</v>
          </cell>
          <cell r="AJ58">
            <v>11</v>
          </cell>
          <cell r="AK58">
            <v>34</v>
          </cell>
          <cell r="AL58">
            <v>413</v>
          </cell>
        </row>
        <row r="59">
          <cell r="B59" t="str">
            <v>元山町１丁目</v>
          </cell>
          <cell r="C59">
            <v>20</v>
          </cell>
          <cell r="D59">
            <v>87</v>
          </cell>
          <cell r="E59" t="str">
            <v>-</v>
          </cell>
          <cell r="F59" t="str">
            <v>-</v>
          </cell>
          <cell r="G59" t="str">
            <v>-</v>
          </cell>
          <cell r="H59" t="str">
            <v>-</v>
          </cell>
          <cell r="I59">
            <v>3</v>
          </cell>
          <cell r="J59">
            <v>16</v>
          </cell>
          <cell r="K59">
            <v>2</v>
          </cell>
          <cell r="L59">
            <v>10</v>
          </cell>
          <cell r="M59" t="str">
            <v>-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>
            <v>5</v>
          </cell>
          <cell r="T59">
            <v>32</v>
          </cell>
          <cell r="U59">
            <v>1</v>
          </cell>
          <cell r="V59">
            <v>1</v>
          </cell>
          <cell r="W59" t="str">
            <v>-</v>
          </cell>
          <cell r="X59" t="str">
            <v>-</v>
          </cell>
          <cell r="Y59">
            <v>1</v>
          </cell>
          <cell r="Z59">
            <v>5</v>
          </cell>
          <cell r="AA59">
            <v>1</v>
          </cell>
          <cell r="AB59">
            <v>3</v>
          </cell>
          <cell r="AC59">
            <v>4</v>
          </cell>
          <cell r="AD59">
            <v>7</v>
          </cell>
          <cell r="AE59" t="str">
            <v>-</v>
          </cell>
          <cell r="AF59" t="str">
            <v>-</v>
          </cell>
          <cell r="AG59">
            <v>1</v>
          </cell>
          <cell r="AH59">
            <v>7</v>
          </cell>
          <cell r="AI59" t="str">
            <v>-</v>
          </cell>
          <cell r="AJ59" t="str">
            <v>-</v>
          </cell>
          <cell r="AK59">
            <v>2</v>
          </cell>
          <cell r="AL59">
            <v>6</v>
          </cell>
        </row>
        <row r="60">
          <cell r="B60" t="str">
            <v>元山町２丁目</v>
          </cell>
          <cell r="C60">
            <v>6</v>
          </cell>
          <cell r="D60">
            <v>29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>
            <v>1</v>
          </cell>
          <cell r="T60">
            <v>4</v>
          </cell>
          <cell r="U60" t="str">
            <v>-</v>
          </cell>
          <cell r="V60" t="str">
            <v>-</v>
          </cell>
          <cell r="W60">
            <v>3</v>
          </cell>
          <cell r="X60">
            <v>12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>
            <v>1</v>
          </cell>
          <cell r="AD60">
            <v>10</v>
          </cell>
          <cell r="AE60" t="str">
            <v>-</v>
          </cell>
          <cell r="AF60" t="str">
            <v>-</v>
          </cell>
          <cell r="AG60">
            <v>1</v>
          </cell>
          <cell r="AH60">
            <v>3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</row>
        <row r="61">
          <cell r="B61" t="str">
            <v>元石川町</v>
          </cell>
          <cell r="C61">
            <v>88</v>
          </cell>
          <cell r="D61">
            <v>1483</v>
          </cell>
          <cell r="E61">
            <v>1</v>
          </cell>
          <cell r="F61">
            <v>4</v>
          </cell>
          <cell r="G61" t="str">
            <v>-</v>
          </cell>
          <cell r="H61" t="str">
            <v>-</v>
          </cell>
          <cell r="I61">
            <v>18</v>
          </cell>
          <cell r="J61">
            <v>120</v>
          </cell>
          <cell r="K61">
            <v>16</v>
          </cell>
          <cell r="L61">
            <v>674</v>
          </cell>
          <cell r="M61" t="str">
            <v>-</v>
          </cell>
          <cell r="N61" t="str">
            <v>-</v>
          </cell>
          <cell r="O61">
            <v>1</v>
          </cell>
          <cell r="P61">
            <v>4</v>
          </cell>
          <cell r="Q61">
            <v>10</v>
          </cell>
          <cell r="R61">
            <v>253</v>
          </cell>
          <cell r="S61">
            <v>19</v>
          </cell>
          <cell r="T61">
            <v>123</v>
          </cell>
          <cell r="U61" t="str">
            <v>-</v>
          </cell>
          <cell r="V61" t="str">
            <v>-</v>
          </cell>
          <cell r="W61">
            <v>3</v>
          </cell>
          <cell r="X61">
            <v>10</v>
          </cell>
          <cell r="Y61">
            <v>2</v>
          </cell>
          <cell r="Z61">
            <v>37</v>
          </cell>
          <cell r="AA61" t="str">
            <v>-</v>
          </cell>
          <cell r="AB61" t="str">
            <v>-</v>
          </cell>
          <cell r="AC61">
            <v>6</v>
          </cell>
          <cell r="AD61">
            <v>66</v>
          </cell>
          <cell r="AE61" t="str">
            <v>-</v>
          </cell>
          <cell r="AF61" t="str">
            <v>-</v>
          </cell>
          <cell r="AG61">
            <v>4</v>
          </cell>
          <cell r="AH61">
            <v>111</v>
          </cell>
          <cell r="AI61" t="str">
            <v>-</v>
          </cell>
          <cell r="AJ61" t="str">
            <v>-</v>
          </cell>
          <cell r="AK61">
            <v>8</v>
          </cell>
          <cell r="AL61">
            <v>81</v>
          </cell>
        </row>
        <row r="62">
          <cell r="B62" t="str">
            <v>元台町</v>
          </cell>
          <cell r="C62">
            <v>20</v>
          </cell>
          <cell r="D62">
            <v>92</v>
          </cell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>
            <v>1</v>
          </cell>
          <cell r="R62">
            <v>9</v>
          </cell>
          <cell r="S62">
            <v>5</v>
          </cell>
          <cell r="T62">
            <v>12</v>
          </cell>
          <cell r="U62" t="str">
            <v>-</v>
          </cell>
          <cell r="V62" t="str">
            <v>-</v>
          </cell>
          <cell r="W62">
            <v>1</v>
          </cell>
          <cell r="X62">
            <v>1</v>
          </cell>
          <cell r="Y62">
            <v>2</v>
          </cell>
          <cell r="Z62">
            <v>3</v>
          </cell>
          <cell r="AA62" t="str">
            <v>-</v>
          </cell>
          <cell r="AB62" t="str">
            <v>-</v>
          </cell>
          <cell r="AC62">
            <v>6</v>
          </cell>
          <cell r="AD62">
            <v>28</v>
          </cell>
          <cell r="AE62">
            <v>1</v>
          </cell>
          <cell r="AF62">
            <v>12</v>
          </cell>
          <cell r="AG62">
            <v>1</v>
          </cell>
          <cell r="AH62">
            <v>6</v>
          </cell>
          <cell r="AI62" t="str">
            <v>-</v>
          </cell>
          <cell r="AJ62" t="str">
            <v>-</v>
          </cell>
          <cell r="AK62">
            <v>1</v>
          </cell>
          <cell r="AL62">
            <v>19</v>
          </cell>
        </row>
        <row r="63">
          <cell r="B63" t="str">
            <v>袴塚１丁目</v>
          </cell>
          <cell r="C63">
            <v>27</v>
          </cell>
          <cell r="D63">
            <v>163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>
            <v>2</v>
          </cell>
          <cell r="J63">
            <v>48</v>
          </cell>
          <cell r="K63">
            <v>2</v>
          </cell>
          <cell r="L63">
            <v>20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>
            <v>5</v>
          </cell>
          <cell r="T63">
            <v>19</v>
          </cell>
          <cell r="U63" t="str">
            <v>-</v>
          </cell>
          <cell r="V63" t="str">
            <v>-</v>
          </cell>
          <cell r="W63">
            <v>5</v>
          </cell>
          <cell r="X63">
            <v>7</v>
          </cell>
          <cell r="Y63" t="str">
            <v>-</v>
          </cell>
          <cell r="Z63" t="str">
            <v>-</v>
          </cell>
          <cell r="AA63" t="str">
            <v>-</v>
          </cell>
          <cell r="AB63" t="str">
            <v>-</v>
          </cell>
          <cell r="AC63">
            <v>4</v>
          </cell>
          <cell r="AD63">
            <v>10</v>
          </cell>
          <cell r="AE63">
            <v>1</v>
          </cell>
          <cell r="AF63">
            <v>1</v>
          </cell>
          <cell r="AG63">
            <v>5</v>
          </cell>
          <cell r="AH63">
            <v>50</v>
          </cell>
          <cell r="AI63" t="str">
            <v>-</v>
          </cell>
          <cell r="AJ63" t="str">
            <v>-</v>
          </cell>
          <cell r="AK63">
            <v>3</v>
          </cell>
          <cell r="AL63">
            <v>8</v>
          </cell>
        </row>
        <row r="64">
          <cell r="B64" t="str">
            <v>袴塚２丁目</v>
          </cell>
          <cell r="C64">
            <v>25</v>
          </cell>
          <cell r="D64">
            <v>1016</v>
          </cell>
          <cell r="E64" t="str">
            <v>-</v>
          </cell>
          <cell r="F64" t="str">
            <v>-</v>
          </cell>
          <cell r="G64" t="str">
            <v>-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>
            <v>8</v>
          </cell>
          <cell r="T64">
            <v>31</v>
          </cell>
          <cell r="U64">
            <v>1</v>
          </cell>
          <cell r="V64">
            <v>12</v>
          </cell>
          <cell r="W64">
            <v>6</v>
          </cell>
          <cell r="X64">
            <v>10</v>
          </cell>
          <cell r="Y64">
            <v>1</v>
          </cell>
          <cell r="Z64" t="str">
            <v>-</v>
          </cell>
          <cell r="AA64">
            <v>5</v>
          </cell>
          <cell r="AB64">
            <v>38</v>
          </cell>
          <cell r="AC64">
            <v>1</v>
          </cell>
          <cell r="AD64">
            <v>2</v>
          </cell>
          <cell r="AE64">
            <v>1</v>
          </cell>
          <cell r="AF64">
            <v>1</v>
          </cell>
          <cell r="AG64" t="str">
            <v>-</v>
          </cell>
          <cell r="AH64" t="str">
            <v>-</v>
          </cell>
          <cell r="AI64">
            <v>1</v>
          </cell>
          <cell r="AJ64">
            <v>4</v>
          </cell>
          <cell r="AK64">
            <v>1</v>
          </cell>
          <cell r="AL64">
            <v>918</v>
          </cell>
        </row>
        <row r="65">
          <cell r="B65" t="str">
            <v>袴塚３丁目</v>
          </cell>
          <cell r="C65">
            <v>78</v>
          </cell>
          <cell r="D65">
            <v>831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I65">
            <v>6</v>
          </cell>
          <cell r="J65">
            <v>42</v>
          </cell>
          <cell r="K65">
            <v>1</v>
          </cell>
          <cell r="L65">
            <v>11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>
            <v>2</v>
          </cell>
          <cell r="R65">
            <v>281</v>
          </cell>
          <cell r="S65">
            <v>22</v>
          </cell>
          <cell r="T65">
            <v>97</v>
          </cell>
          <cell r="U65">
            <v>1</v>
          </cell>
          <cell r="V65">
            <v>2</v>
          </cell>
          <cell r="W65">
            <v>9</v>
          </cell>
          <cell r="X65">
            <v>38</v>
          </cell>
          <cell r="Y65">
            <v>2</v>
          </cell>
          <cell r="Z65">
            <v>5</v>
          </cell>
          <cell r="AA65">
            <v>14</v>
          </cell>
          <cell r="AB65">
            <v>67</v>
          </cell>
          <cell r="AC65">
            <v>8</v>
          </cell>
          <cell r="AD65">
            <v>15</v>
          </cell>
          <cell r="AE65">
            <v>4</v>
          </cell>
          <cell r="AF65">
            <v>19</v>
          </cell>
          <cell r="AG65">
            <v>5</v>
          </cell>
          <cell r="AH65">
            <v>98</v>
          </cell>
          <cell r="AI65">
            <v>1</v>
          </cell>
          <cell r="AJ65">
            <v>5</v>
          </cell>
          <cell r="AK65">
            <v>3</v>
          </cell>
          <cell r="AL65">
            <v>151</v>
          </cell>
        </row>
        <row r="66">
          <cell r="B66" t="str">
            <v>鯉淵町</v>
          </cell>
          <cell r="C66">
            <v>138</v>
          </cell>
          <cell r="D66">
            <v>1237</v>
          </cell>
          <cell r="E66">
            <v>3</v>
          </cell>
          <cell r="F66">
            <v>51</v>
          </cell>
          <cell r="G66" t="str">
            <v>-</v>
          </cell>
          <cell r="H66" t="str">
            <v>-</v>
          </cell>
          <cell r="I66">
            <v>34</v>
          </cell>
          <cell r="J66">
            <v>258</v>
          </cell>
          <cell r="K66">
            <v>7</v>
          </cell>
          <cell r="L66">
            <v>43</v>
          </cell>
          <cell r="M66">
            <v>1</v>
          </cell>
          <cell r="N66">
            <v>1</v>
          </cell>
          <cell r="O66" t="str">
            <v>-</v>
          </cell>
          <cell r="P66" t="str">
            <v>-</v>
          </cell>
          <cell r="Q66">
            <v>3</v>
          </cell>
          <cell r="R66">
            <v>134</v>
          </cell>
          <cell r="S66">
            <v>31</v>
          </cell>
          <cell r="T66">
            <v>180</v>
          </cell>
          <cell r="U66">
            <v>1</v>
          </cell>
          <cell r="V66">
            <v>8</v>
          </cell>
          <cell r="W66">
            <v>5</v>
          </cell>
          <cell r="X66">
            <v>18</v>
          </cell>
          <cell r="Y66">
            <v>5</v>
          </cell>
          <cell r="Z66">
            <v>37</v>
          </cell>
          <cell r="AA66">
            <v>7</v>
          </cell>
          <cell r="AB66">
            <v>41</v>
          </cell>
          <cell r="AC66">
            <v>11</v>
          </cell>
          <cell r="AD66">
            <v>97</v>
          </cell>
          <cell r="AE66">
            <v>3</v>
          </cell>
          <cell r="AF66">
            <v>61</v>
          </cell>
          <cell r="AG66">
            <v>9</v>
          </cell>
          <cell r="AH66">
            <v>222</v>
          </cell>
          <cell r="AI66">
            <v>1</v>
          </cell>
          <cell r="AJ66">
            <v>4</v>
          </cell>
          <cell r="AK66">
            <v>17</v>
          </cell>
          <cell r="AL66">
            <v>82</v>
          </cell>
        </row>
        <row r="67">
          <cell r="B67" t="str">
            <v>高田町</v>
          </cell>
          <cell r="C67">
            <v>14</v>
          </cell>
          <cell r="D67">
            <v>549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I67">
            <v>5</v>
          </cell>
          <cell r="J67">
            <v>32</v>
          </cell>
          <cell r="K67">
            <v>1</v>
          </cell>
          <cell r="L67">
            <v>486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>
            <v>1</v>
          </cell>
          <cell r="R67">
            <v>4</v>
          </cell>
          <cell r="S67">
            <v>2</v>
          </cell>
          <cell r="T67">
            <v>17</v>
          </cell>
          <cell r="U67" t="str">
            <v>-</v>
          </cell>
          <cell r="V67" t="str">
            <v>-</v>
          </cell>
          <cell r="W67" t="str">
            <v>-</v>
          </cell>
          <cell r="X67" t="str">
            <v>-</v>
          </cell>
          <cell r="Y67">
            <v>1</v>
          </cell>
          <cell r="Z67">
            <v>5</v>
          </cell>
          <cell r="AA67" t="str">
            <v>-</v>
          </cell>
          <cell r="AB67" t="str">
            <v>-</v>
          </cell>
          <cell r="AC67">
            <v>2</v>
          </cell>
          <cell r="AD67">
            <v>2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>
            <v>2</v>
          </cell>
          <cell r="AL67">
            <v>3</v>
          </cell>
        </row>
        <row r="68">
          <cell r="B68" t="str">
            <v>黒磯町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  <cell r="W68" t="str">
            <v>-</v>
          </cell>
          <cell r="X68" t="str">
            <v>-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  <cell r="AC68" t="str">
            <v>-</v>
          </cell>
          <cell r="AD68" t="str">
            <v>-</v>
          </cell>
          <cell r="AE68" t="str">
            <v>-</v>
          </cell>
          <cell r="AF68" t="str">
            <v>-</v>
          </cell>
          <cell r="AG68" t="str">
            <v>-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-</v>
          </cell>
        </row>
        <row r="69">
          <cell r="B69" t="str">
            <v>根本１丁目</v>
          </cell>
          <cell r="C69">
            <v>12</v>
          </cell>
          <cell r="D69">
            <v>67</v>
          </cell>
          <cell r="E69" t="str">
            <v>-</v>
          </cell>
          <cell r="F69" t="str">
            <v>-</v>
          </cell>
          <cell r="G69" t="str">
            <v>-</v>
          </cell>
          <cell r="H69" t="str">
            <v>-</v>
          </cell>
          <cell r="I69">
            <v>2</v>
          </cell>
          <cell r="J69">
            <v>13</v>
          </cell>
          <cell r="K69">
            <v>2</v>
          </cell>
          <cell r="L69">
            <v>7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>
            <v>3</v>
          </cell>
          <cell r="T69">
            <v>29</v>
          </cell>
          <cell r="U69" t="str">
            <v>-</v>
          </cell>
          <cell r="V69" t="str">
            <v>-</v>
          </cell>
          <cell r="W69" t="str">
            <v>-</v>
          </cell>
          <cell r="X69" t="str">
            <v>-</v>
          </cell>
          <cell r="Y69" t="str">
            <v>-</v>
          </cell>
          <cell r="Z69" t="str">
            <v>-</v>
          </cell>
          <cell r="AA69">
            <v>1</v>
          </cell>
          <cell r="AB69">
            <v>2</v>
          </cell>
          <cell r="AC69">
            <v>2</v>
          </cell>
          <cell r="AD69">
            <v>7</v>
          </cell>
          <cell r="AE69" t="str">
            <v>-</v>
          </cell>
          <cell r="AF69" t="str">
            <v>-</v>
          </cell>
          <cell r="AG69">
            <v>1</v>
          </cell>
          <cell r="AH69">
            <v>6</v>
          </cell>
          <cell r="AI69" t="str">
            <v>-</v>
          </cell>
          <cell r="AJ69" t="str">
            <v>-</v>
          </cell>
          <cell r="AK69">
            <v>1</v>
          </cell>
          <cell r="AL69">
            <v>3</v>
          </cell>
        </row>
        <row r="70">
          <cell r="B70" t="str">
            <v>根本２丁目</v>
          </cell>
          <cell r="C70">
            <v>10</v>
          </cell>
          <cell r="D70">
            <v>94</v>
          </cell>
          <cell r="E70" t="str">
            <v>-</v>
          </cell>
          <cell r="F70" t="str">
            <v>-</v>
          </cell>
          <cell r="G70" t="str">
            <v>-</v>
          </cell>
          <cell r="H70" t="str">
            <v>-</v>
          </cell>
          <cell r="I70">
            <v>2</v>
          </cell>
          <cell r="J70">
            <v>14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>
            <v>1</v>
          </cell>
          <cell r="T70">
            <v>7</v>
          </cell>
          <cell r="U70" t="str">
            <v>-</v>
          </cell>
          <cell r="V70" t="str">
            <v>-</v>
          </cell>
          <cell r="W70" t="str">
            <v>-</v>
          </cell>
          <cell r="X70" t="str">
            <v>-</v>
          </cell>
          <cell r="Y70">
            <v>2</v>
          </cell>
          <cell r="Z70">
            <v>4</v>
          </cell>
          <cell r="AA70" t="str">
            <v>-</v>
          </cell>
          <cell r="AB70" t="str">
            <v>-</v>
          </cell>
          <cell r="AC70" t="str">
            <v>-</v>
          </cell>
          <cell r="AD70" t="str">
            <v>-</v>
          </cell>
          <cell r="AE70">
            <v>1</v>
          </cell>
          <cell r="AF70">
            <v>20</v>
          </cell>
          <cell r="AG70">
            <v>2</v>
          </cell>
          <cell r="AH70">
            <v>46</v>
          </cell>
          <cell r="AI70" t="str">
            <v>-</v>
          </cell>
          <cell r="AJ70" t="str">
            <v>-</v>
          </cell>
          <cell r="AK70">
            <v>2</v>
          </cell>
          <cell r="AL70">
            <v>3</v>
          </cell>
        </row>
        <row r="71">
          <cell r="B71" t="str">
            <v>根本３丁目</v>
          </cell>
          <cell r="C71">
            <v>3</v>
          </cell>
          <cell r="D71">
            <v>47</v>
          </cell>
          <cell r="E71" t="str">
            <v>-</v>
          </cell>
          <cell r="F71" t="str">
            <v>-</v>
          </cell>
          <cell r="G71" t="str">
            <v>-</v>
          </cell>
          <cell r="H71" t="str">
            <v>-</v>
          </cell>
          <cell r="I71" t="str">
            <v>-</v>
          </cell>
          <cell r="J71" t="str">
            <v>-</v>
          </cell>
          <cell r="K71">
            <v>1</v>
          </cell>
          <cell r="L71">
            <v>42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>
            <v>1</v>
          </cell>
          <cell r="T71">
            <v>3</v>
          </cell>
          <cell r="U71" t="str">
            <v>-</v>
          </cell>
          <cell r="V71" t="str">
            <v>-</v>
          </cell>
          <cell r="W71" t="str">
            <v>-</v>
          </cell>
          <cell r="X71" t="str">
            <v>-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  <cell r="AC71">
            <v>1</v>
          </cell>
          <cell r="AD71">
            <v>2</v>
          </cell>
          <cell r="AE71" t="str">
            <v>-</v>
          </cell>
          <cell r="AF71" t="str">
            <v>-</v>
          </cell>
          <cell r="AG71" t="str">
            <v>-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-</v>
          </cell>
        </row>
        <row r="72">
          <cell r="B72" t="str">
            <v>根本４丁目</v>
          </cell>
          <cell r="C72">
            <v>2</v>
          </cell>
          <cell r="D72">
            <v>4</v>
          </cell>
          <cell r="E72" t="str">
            <v>-</v>
          </cell>
          <cell r="F72" t="str">
            <v>-</v>
          </cell>
          <cell r="G72" t="str">
            <v>-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>
            <v>1</v>
          </cell>
          <cell r="T72">
            <v>3</v>
          </cell>
          <cell r="U72" t="str">
            <v>-</v>
          </cell>
          <cell r="V72" t="str">
            <v>-</v>
          </cell>
          <cell r="W72" t="str">
            <v>-</v>
          </cell>
          <cell r="X72" t="str">
            <v>-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 t="str">
            <v>-</v>
          </cell>
          <cell r="AD72" t="str">
            <v>-</v>
          </cell>
          <cell r="AE72" t="str">
            <v>-</v>
          </cell>
          <cell r="AF72" t="str">
            <v>-</v>
          </cell>
          <cell r="AG72" t="str">
            <v>-</v>
          </cell>
          <cell r="AH72" t="str">
            <v>-</v>
          </cell>
          <cell r="AI72" t="str">
            <v>-</v>
          </cell>
          <cell r="AJ72" t="str">
            <v>-</v>
          </cell>
          <cell r="AK72">
            <v>1</v>
          </cell>
          <cell r="AL72">
            <v>1</v>
          </cell>
        </row>
        <row r="73">
          <cell r="B73" t="str">
            <v>根本町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  <cell r="W73" t="str">
            <v>-</v>
          </cell>
          <cell r="X73" t="str">
            <v>-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  <cell r="AC73" t="str">
            <v>-</v>
          </cell>
          <cell r="AD73" t="str">
            <v>-</v>
          </cell>
          <cell r="AE73" t="str">
            <v>-</v>
          </cell>
          <cell r="AF73" t="str">
            <v>-</v>
          </cell>
          <cell r="AG73" t="str">
            <v>-</v>
          </cell>
          <cell r="AH73" t="str">
            <v>-</v>
          </cell>
          <cell r="AI73" t="str">
            <v>-</v>
          </cell>
          <cell r="AJ73" t="str">
            <v>-</v>
          </cell>
          <cell r="AK73" t="str">
            <v>-</v>
          </cell>
          <cell r="AL73" t="str">
            <v>-</v>
          </cell>
        </row>
        <row r="74">
          <cell r="B74" t="str">
            <v>紺屋町</v>
          </cell>
          <cell r="C74">
            <v>8</v>
          </cell>
          <cell r="D74">
            <v>52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>
            <v>1</v>
          </cell>
          <cell r="L74">
            <v>2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>
            <v>4</v>
          </cell>
          <cell r="T74">
            <v>17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>
            <v>1</v>
          </cell>
          <cell r="Z74">
            <v>8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>
            <v>1</v>
          </cell>
          <cell r="AH74">
            <v>19</v>
          </cell>
          <cell r="AI74">
            <v>1</v>
          </cell>
          <cell r="AJ74">
            <v>6</v>
          </cell>
          <cell r="AK74" t="str">
            <v>-</v>
          </cell>
          <cell r="AL74" t="str">
            <v>-</v>
          </cell>
        </row>
        <row r="75">
          <cell r="B75" t="str">
            <v>柵町１丁目</v>
          </cell>
          <cell r="C75">
            <v>23</v>
          </cell>
          <cell r="D75">
            <v>199</v>
          </cell>
          <cell r="E75" t="str">
            <v>-</v>
          </cell>
          <cell r="F75" t="str">
            <v>-</v>
          </cell>
          <cell r="G75" t="str">
            <v>-</v>
          </cell>
          <cell r="H75" t="str">
            <v>-</v>
          </cell>
          <cell r="I75">
            <v>3</v>
          </cell>
          <cell r="J75">
            <v>40</v>
          </cell>
          <cell r="K75">
            <v>2</v>
          </cell>
          <cell r="L75">
            <v>4</v>
          </cell>
          <cell r="M75" t="str">
            <v>-</v>
          </cell>
          <cell r="N75" t="str">
            <v>-</v>
          </cell>
          <cell r="O75">
            <v>1</v>
          </cell>
          <cell r="P75">
            <v>3</v>
          </cell>
          <cell r="Q75" t="str">
            <v>-</v>
          </cell>
          <cell r="R75" t="str">
            <v>-</v>
          </cell>
          <cell r="S75">
            <v>3</v>
          </cell>
          <cell r="T75">
            <v>33</v>
          </cell>
          <cell r="U75" t="str">
            <v>-</v>
          </cell>
          <cell r="V75" t="str">
            <v>-</v>
          </cell>
          <cell r="W75">
            <v>1</v>
          </cell>
          <cell r="X75">
            <v>2</v>
          </cell>
          <cell r="Y75">
            <v>4</v>
          </cell>
          <cell r="Z75">
            <v>22</v>
          </cell>
          <cell r="AA75">
            <v>1</v>
          </cell>
          <cell r="AB75">
            <v>2</v>
          </cell>
          <cell r="AC75">
            <v>2</v>
          </cell>
          <cell r="AD75">
            <v>45</v>
          </cell>
          <cell r="AE75" t="str">
            <v>-</v>
          </cell>
          <cell r="AF75" t="str">
            <v>-</v>
          </cell>
          <cell r="AG75">
            <v>4</v>
          </cell>
          <cell r="AH75">
            <v>43</v>
          </cell>
          <cell r="AI75" t="str">
            <v>-</v>
          </cell>
          <cell r="AJ75" t="str">
            <v>-</v>
          </cell>
          <cell r="AK75">
            <v>2</v>
          </cell>
          <cell r="AL75">
            <v>5</v>
          </cell>
        </row>
        <row r="76">
          <cell r="B76" t="str">
            <v>柵町２丁目</v>
          </cell>
          <cell r="C76">
            <v>18</v>
          </cell>
          <cell r="D76">
            <v>111</v>
          </cell>
          <cell r="E76" t="str">
            <v>-</v>
          </cell>
          <cell r="F76" t="str">
            <v>-</v>
          </cell>
          <cell r="G76" t="str">
            <v>-</v>
          </cell>
          <cell r="H76" t="str">
            <v>-</v>
          </cell>
          <cell r="I76">
            <v>3</v>
          </cell>
          <cell r="J76">
            <v>20</v>
          </cell>
          <cell r="K76" t="str">
            <v>-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>
            <v>8</v>
          </cell>
          <cell r="T76">
            <v>35</v>
          </cell>
          <cell r="U76" t="str">
            <v>-</v>
          </cell>
          <cell r="V76" t="str">
            <v>-</v>
          </cell>
          <cell r="W76">
            <v>2</v>
          </cell>
          <cell r="X76">
            <v>3</v>
          </cell>
          <cell r="Y76">
            <v>2</v>
          </cell>
          <cell r="Z76">
            <v>6</v>
          </cell>
          <cell r="AA76">
            <v>1</v>
          </cell>
          <cell r="AB76">
            <v>9</v>
          </cell>
          <cell r="AC76">
            <v>1</v>
          </cell>
          <cell r="AD76">
            <v>36</v>
          </cell>
          <cell r="AE76" t="str">
            <v>-</v>
          </cell>
          <cell r="AF76" t="str">
            <v>-</v>
          </cell>
          <cell r="AG76" t="str">
            <v>-</v>
          </cell>
          <cell r="AH76" t="str">
            <v>-</v>
          </cell>
          <cell r="AI76" t="str">
            <v>-</v>
          </cell>
          <cell r="AJ76" t="str">
            <v>-</v>
          </cell>
          <cell r="AK76">
            <v>1</v>
          </cell>
          <cell r="AL76">
            <v>2</v>
          </cell>
        </row>
        <row r="77">
          <cell r="B77" t="str">
            <v>柵町３丁目</v>
          </cell>
          <cell r="C77">
            <v>5</v>
          </cell>
          <cell r="D77">
            <v>46</v>
          </cell>
          <cell r="E77" t="str">
            <v>-</v>
          </cell>
          <cell r="F77" t="str">
            <v>-</v>
          </cell>
          <cell r="G77" t="str">
            <v>-</v>
          </cell>
          <cell r="H77" t="str">
            <v>-</v>
          </cell>
          <cell r="I77">
            <v>1</v>
          </cell>
          <cell r="J77">
            <v>13</v>
          </cell>
          <cell r="K77">
            <v>1</v>
          </cell>
          <cell r="L77">
            <v>1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>
            <v>2</v>
          </cell>
          <cell r="T77">
            <v>2</v>
          </cell>
          <cell r="U77" t="str">
            <v>-</v>
          </cell>
          <cell r="V77" t="str">
            <v>-</v>
          </cell>
          <cell r="W77" t="str">
            <v>-</v>
          </cell>
          <cell r="X77" t="str">
            <v>-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 t="str">
            <v>-</v>
          </cell>
          <cell r="AD77" t="str">
            <v>-</v>
          </cell>
          <cell r="AE77" t="str">
            <v>-</v>
          </cell>
          <cell r="AF77" t="str">
            <v>-</v>
          </cell>
          <cell r="AG77">
            <v>1</v>
          </cell>
          <cell r="AH77">
            <v>30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-</v>
          </cell>
        </row>
        <row r="78">
          <cell r="B78" t="str">
            <v>桜川１丁目</v>
          </cell>
          <cell r="C78">
            <v>56</v>
          </cell>
          <cell r="D78">
            <v>1575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>
            <v>4</v>
          </cell>
          <cell r="J78">
            <v>60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>
            <v>3</v>
          </cell>
          <cell r="P78">
            <v>78</v>
          </cell>
          <cell r="Q78" t="str">
            <v>-</v>
          </cell>
          <cell r="R78" t="str">
            <v>-</v>
          </cell>
          <cell r="S78">
            <v>10</v>
          </cell>
          <cell r="T78">
            <v>343</v>
          </cell>
          <cell r="U78">
            <v>2</v>
          </cell>
          <cell r="V78">
            <v>10</v>
          </cell>
          <cell r="W78">
            <v>8</v>
          </cell>
          <cell r="X78">
            <v>35</v>
          </cell>
          <cell r="Y78">
            <v>5</v>
          </cell>
          <cell r="Z78">
            <v>25</v>
          </cell>
          <cell r="AA78">
            <v>11</v>
          </cell>
          <cell r="AB78">
            <v>90</v>
          </cell>
          <cell r="AC78">
            <v>5</v>
          </cell>
          <cell r="AD78">
            <v>79</v>
          </cell>
          <cell r="AE78">
            <v>4</v>
          </cell>
          <cell r="AF78">
            <v>27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>
            <v>4</v>
          </cell>
          <cell r="AL78">
            <v>828</v>
          </cell>
        </row>
        <row r="79">
          <cell r="B79" t="str">
            <v>桜川２丁目</v>
          </cell>
          <cell r="C79">
            <v>53</v>
          </cell>
          <cell r="D79">
            <v>698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>
            <v>2</v>
          </cell>
          <cell r="J79">
            <v>32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>
            <v>1</v>
          </cell>
          <cell r="R79">
            <v>8</v>
          </cell>
          <cell r="S79">
            <v>1</v>
          </cell>
          <cell r="T79">
            <v>89</v>
          </cell>
          <cell r="U79">
            <v>7</v>
          </cell>
          <cell r="V79">
            <v>146</v>
          </cell>
          <cell r="W79">
            <v>1</v>
          </cell>
          <cell r="X79">
            <v>6</v>
          </cell>
          <cell r="Y79">
            <v>3</v>
          </cell>
          <cell r="Z79">
            <v>8</v>
          </cell>
          <cell r="AA79">
            <v>4</v>
          </cell>
          <cell r="AB79">
            <v>87</v>
          </cell>
          <cell r="AC79">
            <v>4</v>
          </cell>
          <cell r="AD79">
            <v>47</v>
          </cell>
          <cell r="AE79">
            <v>3</v>
          </cell>
          <cell r="AF79">
            <v>6</v>
          </cell>
          <cell r="AG79">
            <v>3</v>
          </cell>
          <cell r="AH79">
            <v>42</v>
          </cell>
          <cell r="AI79">
            <v>2</v>
          </cell>
          <cell r="AJ79">
            <v>11</v>
          </cell>
          <cell r="AK79">
            <v>22</v>
          </cell>
          <cell r="AL79">
            <v>216</v>
          </cell>
        </row>
        <row r="80">
          <cell r="B80" t="str">
            <v>自由が丘</v>
          </cell>
          <cell r="C80">
            <v>15</v>
          </cell>
          <cell r="D80">
            <v>240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-</v>
          </cell>
          <cell r="I80">
            <v>2</v>
          </cell>
          <cell r="J80">
            <v>15</v>
          </cell>
          <cell r="K80">
            <v>1</v>
          </cell>
          <cell r="L80">
            <v>2</v>
          </cell>
          <cell r="M80">
            <v>1</v>
          </cell>
          <cell r="N80">
            <v>108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>
            <v>3</v>
          </cell>
          <cell r="T80">
            <v>19</v>
          </cell>
          <cell r="U80" t="str">
            <v>-</v>
          </cell>
          <cell r="V80" t="str">
            <v>-</v>
          </cell>
          <cell r="W80">
            <v>2</v>
          </cell>
          <cell r="X80">
            <v>4</v>
          </cell>
          <cell r="Y80">
            <v>1</v>
          </cell>
          <cell r="Z80">
            <v>83</v>
          </cell>
          <cell r="AA80">
            <v>1</v>
          </cell>
          <cell r="AB80">
            <v>2</v>
          </cell>
          <cell r="AC80" t="str">
            <v>-</v>
          </cell>
          <cell r="AD80" t="str">
            <v>-</v>
          </cell>
          <cell r="AE80">
            <v>2</v>
          </cell>
          <cell r="AF80">
            <v>2</v>
          </cell>
          <cell r="AG80">
            <v>1</v>
          </cell>
          <cell r="AH80">
            <v>4</v>
          </cell>
          <cell r="AI80" t="str">
            <v>-</v>
          </cell>
          <cell r="AJ80" t="str">
            <v>-</v>
          </cell>
          <cell r="AK80">
            <v>1</v>
          </cell>
          <cell r="AL80">
            <v>1</v>
          </cell>
        </row>
        <row r="81">
          <cell r="B81" t="str">
            <v>若宮１丁目</v>
          </cell>
          <cell r="C81">
            <v>10</v>
          </cell>
          <cell r="D81">
            <v>85</v>
          </cell>
          <cell r="E81" t="str">
            <v>-</v>
          </cell>
          <cell r="F81" t="str">
            <v>-</v>
          </cell>
          <cell r="G81" t="str">
            <v>-</v>
          </cell>
          <cell r="H81" t="str">
            <v>-</v>
          </cell>
          <cell r="I81">
            <v>2</v>
          </cell>
          <cell r="J81">
            <v>47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>
            <v>4</v>
          </cell>
          <cell r="T81">
            <v>20</v>
          </cell>
          <cell r="U81" t="str">
            <v>-</v>
          </cell>
          <cell r="V81" t="str">
            <v>-</v>
          </cell>
          <cell r="W81" t="str">
            <v>-</v>
          </cell>
          <cell r="X81" t="str">
            <v>-</v>
          </cell>
          <cell r="Y81" t="str">
            <v>-</v>
          </cell>
          <cell r="Z81" t="str">
            <v>-</v>
          </cell>
          <cell r="AA81">
            <v>2</v>
          </cell>
          <cell r="AB81">
            <v>3</v>
          </cell>
          <cell r="AC81">
            <v>1</v>
          </cell>
          <cell r="AD81">
            <v>3</v>
          </cell>
          <cell r="AE81">
            <v>1</v>
          </cell>
          <cell r="AF81">
            <v>12</v>
          </cell>
          <cell r="AG81" t="str">
            <v>-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</row>
        <row r="82">
          <cell r="B82" t="str">
            <v>若宮２丁目</v>
          </cell>
          <cell r="C82">
            <v>9</v>
          </cell>
          <cell r="D82">
            <v>45</v>
          </cell>
          <cell r="E82" t="str">
            <v>-</v>
          </cell>
          <cell r="F82" t="str">
            <v>-</v>
          </cell>
          <cell r="G82" t="str">
            <v>-</v>
          </cell>
          <cell r="H82" t="str">
            <v>-</v>
          </cell>
          <cell r="I82">
            <v>1</v>
          </cell>
          <cell r="J82">
            <v>11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>
            <v>1</v>
          </cell>
          <cell r="T82">
            <v>2</v>
          </cell>
          <cell r="U82" t="str">
            <v>-</v>
          </cell>
          <cell r="V82" t="str">
            <v>-</v>
          </cell>
          <cell r="W82">
            <v>1</v>
          </cell>
          <cell r="X82">
            <v>2</v>
          </cell>
          <cell r="Y82" t="str">
            <v>-</v>
          </cell>
          <cell r="Z82" t="str">
            <v>-</v>
          </cell>
          <cell r="AA82" t="str">
            <v>-</v>
          </cell>
          <cell r="AB82" t="str">
            <v>-</v>
          </cell>
          <cell r="AC82">
            <v>2</v>
          </cell>
          <cell r="AD82">
            <v>2</v>
          </cell>
          <cell r="AE82" t="str">
            <v>-</v>
          </cell>
          <cell r="AF82" t="str">
            <v>-</v>
          </cell>
          <cell r="AG82">
            <v>2</v>
          </cell>
          <cell r="AH82">
            <v>25</v>
          </cell>
          <cell r="AI82" t="str">
            <v>-</v>
          </cell>
          <cell r="AJ82" t="str">
            <v>-</v>
          </cell>
          <cell r="AK82">
            <v>2</v>
          </cell>
          <cell r="AL82">
            <v>3</v>
          </cell>
        </row>
        <row r="83">
          <cell r="B83" t="str">
            <v>若宮町</v>
          </cell>
          <cell r="C83">
            <v>2</v>
          </cell>
          <cell r="D83">
            <v>8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>
            <v>2</v>
          </cell>
          <cell r="T83">
            <v>8</v>
          </cell>
          <cell r="U83" t="str">
            <v>-</v>
          </cell>
          <cell r="V83" t="str">
            <v>-</v>
          </cell>
          <cell r="W83" t="str">
            <v>-</v>
          </cell>
          <cell r="X83" t="str">
            <v>-</v>
          </cell>
          <cell r="Y83" t="str">
            <v>-</v>
          </cell>
          <cell r="Z83" t="str">
            <v>-</v>
          </cell>
          <cell r="AA83" t="str">
            <v>-</v>
          </cell>
          <cell r="AB83" t="str">
            <v>-</v>
          </cell>
          <cell r="AC83" t="str">
            <v>-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</row>
        <row r="84">
          <cell r="B84" t="str">
            <v>酒門町</v>
          </cell>
          <cell r="C84">
            <v>383</v>
          </cell>
          <cell r="D84">
            <v>4147</v>
          </cell>
          <cell r="E84">
            <v>1</v>
          </cell>
          <cell r="F84">
            <v>4</v>
          </cell>
          <cell r="G84" t="str">
            <v>-</v>
          </cell>
          <cell r="H84" t="str">
            <v>-</v>
          </cell>
          <cell r="I84">
            <v>50</v>
          </cell>
          <cell r="J84">
            <v>380</v>
          </cell>
          <cell r="K84">
            <v>38</v>
          </cell>
          <cell r="L84">
            <v>628</v>
          </cell>
          <cell r="M84">
            <v>2</v>
          </cell>
          <cell r="N84">
            <v>3</v>
          </cell>
          <cell r="O84">
            <v>4</v>
          </cell>
          <cell r="P84">
            <v>15</v>
          </cell>
          <cell r="Q84">
            <v>14</v>
          </cell>
          <cell r="R84">
            <v>295</v>
          </cell>
          <cell r="S84">
            <v>89</v>
          </cell>
          <cell r="T84">
            <v>820</v>
          </cell>
          <cell r="U84">
            <v>1</v>
          </cell>
          <cell r="V84">
            <v>4</v>
          </cell>
          <cell r="W84">
            <v>19</v>
          </cell>
          <cell r="X84">
            <v>71</v>
          </cell>
          <cell r="Y84">
            <v>23</v>
          </cell>
          <cell r="Z84">
            <v>175</v>
          </cell>
          <cell r="AA84">
            <v>31</v>
          </cell>
          <cell r="AB84">
            <v>306</v>
          </cell>
          <cell r="AC84">
            <v>26</v>
          </cell>
          <cell r="AD84">
            <v>115</v>
          </cell>
          <cell r="AE84">
            <v>5</v>
          </cell>
          <cell r="AF84">
            <v>15</v>
          </cell>
          <cell r="AG84">
            <v>36</v>
          </cell>
          <cell r="AH84">
            <v>954</v>
          </cell>
          <cell r="AI84">
            <v>2</v>
          </cell>
          <cell r="AJ84">
            <v>22</v>
          </cell>
          <cell r="AK84">
            <v>42</v>
          </cell>
          <cell r="AL84">
            <v>340</v>
          </cell>
        </row>
        <row r="85">
          <cell r="B85" t="str">
            <v>秋成町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  <cell r="W85" t="str">
            <v>-</v>
          </cell>
          <cell r="X85" t="str">
            <v>-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  <cell r="AC85" t="str">
            <v>-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</row>
        <row r="86">
          <cell r="B86" t="str">
            <v>住吉町</v>
          </cell>
          <cell r="C86">
            <v>192</v>
          </cell>
          <cell r="D86">
            <v>2019</v>
          </cell>
          <cell r="E86" t="str">
            <v>-</v>
          </cell>
          <cell r="F86" t="str">
            <v>-</v>
          </cell>
          <cell r="G86" t="str">
            <v>-</v>
          </cell>
          <cell r="H86" t="str">
            <v>-</v>
          </cell>
          <cell r="I86">
            <v>22</v>
          </cell>
          <cell r="J86">
            <v>183</v>
          </cell>
          <cell r="K86">
            <v>9</v>
          </cell>
          <cell r="L86">
            <v>123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>
            <v>5</v>
          </cell>
          <cell r="R86">
            <v>306</v>
          </cell>
          <cell r="S86">
            <v>56</v>
          </cell>
          <cell r="T86">
            <v>417</v>
          </cell>
          <cell r="U86" t="str">
            <v>-</v>
          </cell>
          <cell r="V86" t="str">
            <v>-</v>
          </cell>
          <cell r="W86">
            <v>10</v>
          </cell>
          <cell r="X86">
            <v>41</v>
          </cell>
          <cell r="Y86">
            <v>7</v>
          </cell>
          <cell r="Z86">
            <v>81</v>
          </cell>
          <cell r="AA86">
            <v>16</v>
          </cell>
          <cell r="AB86">
            <v>113</v>
          </cell>
          <cell r="AC86">
            <v>13</v>
          </cell>
          <cell r="AD86">
            <v>159</v>
          </cell>
          <cell r="AE86">
            <v>7</v>
          </cell>
          <cell r="AF86">
            <v>42</v>
          </cell>
          <cell r="AG86">
            <v>17</v>
          </cell>
          <cell r="AH86">
            <v>286</v>
          </cell>
          <cell r="AI86" t="str">
            <v>-</v>
          </cell>
          <cell r="AJ86" t="str">
            <v>-</v>
          </cell>
          <cell r="AK86">
            <v>30</v>
          </cell>
          <cell r="AL86">
            <v>268</v>
          </cell>
        </row>
        <row r="87">
          <cell r="B87" t="str">
            <v>渋井町</v>
          </cell>
          <cell r="C87">
            <v>36</v>
          </cell>
          <cell r="D87">
            <v>337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>
            <v>2</v>
          </cell>
          <cell r="J87">
            <v>7</v>
          </cell>
          <cell r="K87">
            <v>2</v>
          </cell>
          <cell r="L87">
            <v>8</v>
          </cell>
          <cell r="M87" t="str">
            <v>-</v>
          </cell>
          <cell r="N87" t="str">
            <v>-</v>
          </cell>
          <cell r="O87">
            <v>1</v>
          </cell>
          <cell r="P87">
            <v>6</v>
          </cell>
          <cell r="Q87">
            <v>1</v>
          </cell>
          <cell r="R87">
            <v>17</v>
          </cell>
          <cell r="S87">
            <v>12</v>
          </cell>
          <cell r="T87">
            <v>165</v>
          </cell>
          <cell r="U87" t="str">
            <v>-</v>
          </cell>
          <cell r="V87" t="str">
            <v>-</v>
          </cell>
          <cell r="W87">
            <v>3</v>
          </cell>
          <cell r="X87">
            <v>6</v>
          </cell>
          <cell r="Y87">
            <v>3</v>
          </cell>
          <cell r="Z87">
            <v>15</v>
          </cell>
          <cell r="AA87">
            <v>1</v>
          </cell>
          <cell r="AB87">
            <v>4</v>
          </cell>
          <cell r="AC87">
            <v>3</v>
          </cell>
          <cell r="AD87">
            <v>5</v>
          </cell>
          <cell r="AE87">
            <v>1</v>
          </cell>
          <cell r="AF87">
            <v>40</v>
          </cell>
          <cell r="AG87">
            <v>4</v>
          </cell>
          <cell r="AH87">
            <v>61</v>
          </cell>
          <cell r="AI87" t="str">
            <v>-</v>
          </cell>
          <cell r="AJ87" t="str">
            <v>-</v>
          </cell>
          <cell r="AK87">
            <v>3</v>
          </cell>
          <cell r="AL87">
            <v>3</v>
          </cell>
        </row>
        <row r="88">
          <cell r="B88" t="str">
            <v>曙町</v>
          </cell>
          <cell r="C88">
            <v>17</v>
          </cell>
          <cell r="D88">
            <v>106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 t="str">
            <v>-</v>
          </cell>
          <cell r="K88">
            <v>1</v>
          </cell>
          <cell r="L88">
            <v>2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>
            <v>6</v>
          </cell>
          <cell r="T88">
            <v>82</v>
          </cell>
          <cell r="U88" t="str">
            <v>-</v>
          </cell>
          <cell r="V88" t="str">
            <v>-</v>
          </cell>
          <cell r="W88">
            <v>3</v>
          </cell>
          <cell r="X88">
            <v>3</v>
          </cell>
          <cell r="Y88">
            <v>1</v>
          </cell>
          <cell r="Z88">
            <v>3</v>
          </cell>
          <cell r="AA88">
            <v>1</v>
          </cell>
          <cell r="AB88">
            <v>2</v>
          </cell>
          <cell r="AC88">
            <v>4</v>
          </cell>
          <cell r="AD88">
            <v>10</v>
          </cell>
          <cell r="AE88" t="str">
            <v>-</v>
          </cell>
          <cell r="AF88" t="str">
            <v>-</v>
          </cell>
          <cell r="AG88">
            <v>1</v>
          </cell>
          <cell r="AH88">
            <v>4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-</v>
          </cell>
        </row>
        <row r="89">
          <cell r="B89" t="str">
            <v>小原町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 t="str">
            <v>-</v>
          </cell>
          <cell r="Y89" t="str">
            <v>-</v>
          </cell>
          <cell r="Z89" t="str">
            <v>-</v>
          </cell>
          <cell r="AA89" t="str">
            <v>-</v>
          </cell>
          <cell r="AB89" t="str">
            <v>-</v>
          </cell>
          <cell r="AC89" t="str">
            <v>-</v>
          </cell>
          <cell r="AD89" t="str">
            <v>-</v>
          </cell>
          <cell r="AE89" t="str">
            <v>-</v>
          </cell>
          <cell r="AF89" t="str">
            <v>-</v>
          </cell>
          <cell r="AG89" t="str">
            <v>-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-</v>
          </cell>
        </row>
        <row r="90">
          <cell r="B90" t="str">
            <v>小吹町</v>
          </cell>
          <cell r="C90">
            <v>102</v>
          </cell>
          <cell r="D90">
            <v>1359</v>
          </cell>
          <cell r="E90">
            <v>1</v>
          </cell>
          <cell r="F90">
            <v>17</v>
          </cell>
          <cell r="G90" t="str">
            <v>-</v>
          </cell>
          <cell r="H90" t="str">
            <v>-</v>
          </cell>
          <cell r="I90">
            <v>18</v>
          </cell>
          <cell r="J90">
            <v>131</v>
          </cell>
          <cell r="K90">
            <v>3</v>
          </cell>
          <cell r="L90">
            <v>42</v>
          </cell>
          <cell r="M90" t="str">
            <v>-</v>
          </cell>
          <cell r="N90" t="str">
            <v>-</v>
          </cell>
          <cell r="O90">
            <v>1</v>
          </cell>
          <cell r="P90">
            <v>70</v>
          </cell>
          <cell r="Q90">
            <v>5</v>
          </cell>
          <cell r="R90">
            <v>36</v>
          </cell>
          <cell r="S90">
            <v>18</v>
          </cell>
          <cell r="T90">
            <v>281</v>
          </cell>
          <cell r="U90">
            <v>3</v>
          </cell>
          <cell r="V90">
            <v>57</v>
          </cell>
          <cell r="W90">
            <v>4</v>
          </cell>
          <cell r="X90">
            <v>16</v>
          </cell>
          <cell r="Y90">
            <v>5</v>
          </cell>
          <cell r="Z90">
            <v>28</v>
          </cell>
          <cell r="AA90">
            <v>11</v>
          </cell>
          <cell r="AB90">
            <v>108</v>
          </cell>
          <cell r="AC90">
            <v>8</v>
          </cell>
          <cell r="AD90">
            <v>73</v>
          </cell>
          <cell r="AE90">
            <v>2</v>
          </cell>
          <cell r="AF90">
            <v>45</v>
          </cell>
          <cell r="AG90">
            <v>14</v>
          </cell>
          <cell r="AH90">
            <v>355</v>
          </cell>
          <cell r="AI90" t="str">
            <v>-</v>
          </cell>
          <cell r="AJ90" t="str">
            <v>-</v>
          </cell>
          <cell r="AK90">
            <v>9</v>
          </cell>
          <cell r="AL90">
            <v>100</v>
          </cell>
        </row>
        <row r="91">
          <cell r="B91" t="str">
            <v>小泉町</v>
          </cell>
          <cell r="C91">
            <v>16</v>
          </cell>
          <cell r="D91">
            <v>98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>
            <v>6</v>
          </cell>
          <cell r="J91">
            <v>34</v>
          </cell>
          <cell r="K91">
            <v>2</v>
          </cell>
          <cell r="L91">
            <v>38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>
            <v>4</v>
          </cell>
          <cell r="T91">
            <v>16</v>
          </cell>
          <cell r="U91" t="str">
            <v>-</v>
          </cell>
          <cell r="V91" t="str">
            <v>-</v>
          </cell>
          <cell r="W91" t="str">
            <v>-</v>
          </cell>
          <cell r="X91" t="str">
            <v>-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  <cell r="AC91" t="str">
            <v>-</v>
          </cell>
          <cell r="AD91" t="str">
            <v>-</v>
          </cell>
          <cell r="AE91" t="str">
            <v>-</v>
          </cell>
          <cell r="AF91" t="str">
            <v>-</v>
          </cell>
          <cell r="AG91">
            <v>2</v>
          </cell>
          <cell r="AH91">
            <v>5</v>
          </cell>
          <cell r="AI91" t="str">
            <v>-</v>
          </cell>
          <cell r="AJ91" t="str">
            <v>-</v>
          </cell>
          <cell r="AK91">
            <v>2</v>
          </cell>
          <cell r="AL91">
            <v>5</v>
          </cell>
        </row>
        <row r="92">
          <cell r="B92" t="str">
            <v>小林町</v>
          </cell>
          <cell r="C92">
            <v>25</v>
          </cell>
          <cell r="D92">
            <v>532</v>
          </cell>
          <cell r="E92" t="str">
            <v>-</v>
          </cell>
          <cell r="F92" t="str">
            <v>-</v>
          </cell>
          <cell r="G92" t="str">
            <v>-</v>
          </cell>
          <cell r="H92" t="str">
            <v>-</v>
          </cell>
          <cell r="I92">
            <v>5</v>
          </cell>
          <cell r="J92">
            <v>15</v>
          </cell>
          <cell r="K92">
            <v>4</v>
          </cell>
          <cell r="L92">
            <v>326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>
            <v>1</v>
          </cell>
          <cell r="R92">
            <v>26</v>
          </cell>
          <cell r="S92">
            <v>2</v>
          </cell>
          <cell r="T92">
            <v>23</v>
          </cell>
          <cell r="U92" t="str">
            <v>-</v>
          </cell>
          <cell r="V92" t="str">
            <v>-</v>
          </cell>
          <cell r="W92" t="str">
            <v>-</v>
          </cell>
          <cell r="X92" t="str">
            <v>-</v>
          </cell>
          <cell r="Y92">
            <v>1</v>
          </cell>
          <cell r="Z92">
            <v>1</v>
          </cell>
          <cell r="AA92" t="str">
            <v>-</v>
          </cell>
          <cell r="AB92" t="str">
            <v>-</v>
          </cell>
          <cell r="AC92">
            <v>1</v>
          </cell>
          <cell r="AD92">
            <v>1</v>
          </cell>
          <cell r="AE92" t="str">
            <v>-</v>
          </cell>
          <cell r="AF92" t="str">
            <v>-</v>
          </cell>
          <cell r="AG92">
            <v>6</v>
          </cell>
          <cell r="AH92">
            <v>106</v>
          </cell>
          <cell r="AI92" t="str">
            <v>-</v>
          </cell>
          <cell r="AJ92" t="str">
            <v>-</v>
          </cell>
          <cell r="AK92">
            <v>5</v>
          </cell>
          <cell r="AL92">
            <v>34</v>
          </cell>
        </row>
        <row r="93">
          <cell r="B93" t="str">
            <v>松が丘１丁目</v>
          </cell>
          <cell r="C93">
            <v>15</v>
          </cell>
          <cell r="D93">
            <v>69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>
            <v>2</v>
          </cell>
          <cell r="J93">
            <v>8</v>
          </cell>
          <cell r="K93">
            <v>1</v>
          </cell>
          <cell r="L93">
            <v>3</v>
          </cell>
          <cell r="M93" t="str">
            <v>-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>
            <v>2</v>
          </cell>
          <cell r="T93">
            <v>3</v>
          </cell>
          <cell r="U93" t="str">
            <v>-</v>
          </cell>
          <cell r="V93" t="str">
            <v>-</v>
          </cell>
          <cell r="W93">
            <v>4</v>
          </cell>
          <cell r="X93">
            <v>6</v>
          </cell>
          <cell r="Y93">
            <v>1</v>
          </cell>
          <cell r="Z93">
            <v>7</v>
          </cell>
          <cell r="AA93" t="str">
            <v>-</v>
          </cell>
          <cell r="AB93" t="str">
            <v>-</v>
          </cell>
          <cell r="AC93" t="str">
            <v>-</v>
          </cell>
          <cell r="AD93" t="str">
            <v>-</v>
          </cell>
          <cell r="AE93" t="str">
            <v>-</v>
          </cell>
          <cell r="AF93" t="str">
            <v>-</v>
          </cell>
          <cell r="AG93">
            <v>3</v>
          </cell>
          <cell r="AH93">
            <v>38</v>
          </cell>
          <cell r="AI93">
            <v>1</v>
          </cell>
          <cell r="AJ93">
            <v>3</v>
          </cell>
          <cell r="AK93">
            <v>1</v>
          </cell>
          <cell r="AL93">
            <v>1</v>
          </cell>
        </row>
        <row r="94">
          <cell r="B94" t="str">
            <v>松が丘２丁目</v>
          </cell>
          <cell r="C94">
            <v>8</v>
          </cell>
          <cell r="D94">
            <v>82</v>
          </cell>
          <cell r="E94" t="str">
            <v>-</v>
          </cell>
          <cell r="F94" t="str">
            <v>-</v>
          </cell>
          <cell r="G94" t="str">
            <v>-</v>
          </cell>
          <cell r="H94" t="str">
            <v>-</v>
          </cell>
          <cell r="I94">
            <v>1</v>
          </cell>
          <cell r="J94">
            <v>9</v>
          </cell>
          <cell r="K94">
            <v>1</v>
          </cell>
          <cell r="L94">
            <v>28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>
            <v>1</v>
          </cell>
          <cell r="T94">
            <v>4</v>
          </cell>
          <cell r="U94" t="str">
            <v>-</v>
          </cell>
          <cell r="V94" t="str">
            <v>-</v>
          </cell>
          <cell r="W94">
            <v>1</v>
          </cell>
          <cell r="X94">
            <v>11</v>
          </cell>
          <cell r="Y94" t="str">
            <v>-</v>
          </cell>
          <cell r="Z94" t="str">
            <v>-</v>
          </cell>
          <cell r="AA94">
            <v>2</v>
          </cell>
          <cell r="AB94">
            <v>22</v>
          </cell>
          <cell r="AC94">
            <v>1</v>
          </cell>
          <cell r="AD94">
            <v>6</v>
          </cell>
          <cell r="AE94" t="str">
            <v>-</v>
          </cell>
          <cell r="AF94" t="str">
            <v>-</v>
          </cell>
          <cell r="AG94">
            <v>1</v>
          </cell>
          <cell r="AH94">
            <v>2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-</v>
          </cell>
        </row>
        <row r="95">
          <cell r="B95" t="str">
            <v>松本町</v>
          </cell>
          <cell r="C95">
            <v>18</v>
          </cell>
          <cell r="D95">
            <v>141</v>
          </cell>
          <cell r="E95" t="str">
            <v>-</v>
          </cell>
          <cell r="F95" t="str">
            <v>-</v>
          </cell>
          <cell r="G95" t="str">
            <v>-</v>
          </cell>
          <cell r="H95" t="str">
            <v>-</v>
          </cell>
          <cell r="I95">
            <v>1</v>
          </cell>
          <cell r="J95">
            <v>6</v>
          </cell>
          <cell r="K95" t="str">
            <v>-</v>
          </cell>
          <cell r="L95" t="str">
            <v>-</v>
          </cell>
          <cell r="M95" t="str">
            <v>-</v>
          </cell>
          <cell r="N95" t="str">
            <v>-</v>
          </cell>
          <cell r="O95" t="str">
            <v>-</v>
          </cell>
          <cell r="P95" t="str">
            <v>-</v>
          </cell>
          <cell r="Q95">
            <v>2</v>
          </cell>
          <cell r="R95">
            <v>8</v>
          </cell>
          <cell r="S95">
            <v>2</v>
          </cell>
          <cell r="T95">
            <v>29</v>
          </cell>
          <cell r="U95" t="str">
            <v>-</v>
          </cell>
          <cell r="V95" t="str">
            <v>-</v>
          </cell>
          <cell r="W95">
            <v>1</v>
          </cell>
          <cell r="X95">
            <v>1</v>
          </cell>
          <cell r="Y95">
            <v>1</v>
          </cell>
          <cell r="Z95">
            <v>3</v>
          </cell>
          <cell r="AA95">
            <v>2</v>
          </cell>
          <cell r="AB95">
            <v>21</v>
          </cell>
          <cell r="AC95">
            <v>3</v>
          </cell>
          <cell r="AD95">
            <v>4</v>
          </cell>
          <cell r="AE95" t="str">
            <v>-</v>
          </cell>
          <cell r="AF95" t="str">
            <v>-</v>
          </cell>
          <cell r="AG95">
            <v>2</v>
          </cell>
          <cell r="AH95">
            <v>34</v>
          </cell>
          <cell r="AI95" t="str">
            <v>-</v>
          </cell>
          <cell r="AJ95" t="str">
            <v>-</v>
          </cell>
          <cell r="AK95">
            <v>4</v>
          </cell>
          <cell r="AL95">
            <v>35</v>
          </cell>
        </row>
        <row r="96">
          <cell r="B96" t="str">
            <v>上河内町</v>
          </cell>
          <cell r="C96">
            <v>4</v>
          </cell>
          <cell r="D96">
            <v>10</v>
          </cell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>
            <v>1</v>
          </cell>
          <cell r="L96">
            <v>4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>
            <v>1</v>
          </cell>
          <cell r="T96">
            <v>3</v>
          </cell>
          <cell r="U96" t="str">
            <v>-</v>
          </cell>
          <cell r="V96" t="str">
            <v>-</v>
          </cell>
          <cell r="W96" t="str">
            <v>-</v>
          </cell>
          <cell r="X96" t="str">
            <v>-</v>
          </cell>
          <cell r="Y96" t="str">
            <v>-</v>
          </cell>
          <cell r="Z96" t="str">
            <v>-</v>
          </cell>
          <cell r="AA96" t="str">
            <v>-</v>
          </cell>
          <cell r="AB96" t="str">
            <v>-</v>
          </cell>
          <cell r="AC96">
            <v>1</v>
          </cell>
          <cell r="AD96">
            <v>1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>
            <v>1</v>
          </cell>
          <cell r="AL96">
            <v>2</v>
          </cell>
        </row>
        <row r="97">
          <cell r="B97" t="str">
            <v>上国井町</v>
          </cell>
          <cell r="C97">
            <v>17</v>
          </cell>
          <cell r="D97">
            <v>161</v>
          </cell>
          <cell r="E97">
            <v>2</v>
          </cell>
          <cell r="F97">
            <v>21</v>
          </cell>
          <cell r="G97" t="str">
            <v>-</v>
          </cell>
          <cell r="H97" t="str">
            <v>-</v>
          </cell>
          <cell r="I97">
            <v>2</v>
          </cell>
          <cell r="J97">
            <v>13</v>
          </cell>
          <cell r="K97">
            <v>3</v>
          </cell>
          <cell r="L97">
            <v>9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>
            <v>4</v>
          </cell>
          <cell r="T97">
            <v>11</v>
          </cell>
          <cell r="U97" t="str">
            <v>-</v>
          </cell>
          <cell r="V97" t="str">
            <v>-</v>
          </cell>
          <cell r="W97">
            <v>1</v>
          </cell>
          <cell r="X97">
            <v>79</v>
          </cell>
          <cell r="Y97">
            <v>1</v>
          </cell>
          <cell r="Z97">
            <v>1</v>
          </cell>
          <cell r="AA97" t="str">
            <v>-</v>
          </cell>
          <cell r="AB97" t="str">
            <v>-</v>
          </cell>
          <cell r="AC97">
            <v>2</v>
          </cell>
          <cell r="AD97">
            <v>2</v>
          </cell>
          <cell r="AE97" t="str">
            <v>-</v>
          </cell>
          <cell r="AF97" t="str">
            <v>-</v>
          </cell>
          <cell r="AG97">
            <v>1</v>
          </cell>
          <cell r="AH97">
            <v>21</v>
          </cell>
          <cell r="AI97" t="str">
            <v>-</v>
          </cell>
          <cell r="AJ97" t="str">
            <v>-</v>
          </cell>
          <cell r="AK97">
            <v>1</v>
          </cell>
          <cell r="AL97">
            <v>4</v>
          </cell>
        </row>
        <row r="98">
          <cell r="B98" t="str">
            <v>上水戸１丁目</v>
          </cell>
          <cell r="C98">
            <v>19</v>
          </cell>
          <cell r="D98">
            <v>208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>
            <v>1</v>
          </cell>
          <cell r="J98">
            <v>15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>
            <v>5</v>
          </cell>
          <cell r="T98">
            <v>14</v>
          </cell>
          <cell r="U98" t="str">
            <v>-</v>
          </cell>
          <cell r="V98" t="str">
            <v>-</v>
          </cell>
          <cell r="W98">
            <v>3</v>
          </cell>
          <cell r="X98">
            <v>8</v>
          </cell>
          <cell r="Y98">
            <v>3</v>
          </cell>
          <cell r="Z98">
            <v>9</v>
          </cell>
          <cell r="AA98">
            <v>1</v>
          </cell>
          <cell r="AB98">
            <v>5</v>
          </cell>
          <cell r="AC98" t="str">
            <v>-</v>
          </cell>
          <cell r="AD98" t="str">
            <v>-</v>
          </cell>
          <cell r="AE98">
            <v>1</v>
          </cell>
          <cell r="AF98">
            <v>47</v>
          </cell>
          <cell r="AG98">
            <v>4</v>
          </cell>
          <cell r="AH98">
            <v>109</v>
          </cell>
          <cell r="AI98" t="str">
            <v>-</v>
          </cell>
          <cell r="AJ98" t="str">
            <v>-</v>
          </cell>
          <cell r="AK98">
            <v>1</v>
          </cell>
          <cell r="AL98">
            <v>1</v>
          </cell>
        </row>
        <row r="99">
          <cell r="B99" t="str">
            <v>上水戸２丁目</v>
          </cell>
          <cell r="C99">
            <v>58</v>
          </cell>
          <cell r="D99">
            <v>584</v>
          </cell>
          <cell r="E99" t="str">
            <v>-</v>
          </cell>
          <cell r="F99" t="str">
            <v>-</v>
          </cell>
          <cell r="G99" t="str">
            <v>-</v>
          </cell>
          <cell r="H99" t="str">
            <v>-</v>
          </cell>
          <cell r="I99">
            <v>3</v>
          </cell>
          <cell r="J99">
            <v>12</v>
          </cell>
          <cell r="K99">
            <v>3</v>
          </cell>
          <cell r="L99">
            <v>31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>
            <v>1</v>
          </cell>
          <cell r="R99">
            <v>17</v>
          </cell>
          <cell r="S99">
            <v>20</v>
          </cell>
          <cell r="T99">
            <v>366</v>
          </cell>
          <cell r="U99">
            <v>1</v>
          </cell>
          <cell r="V99">
            <v>3</v>
          </cell>
          <cell r="W99">
            <v>4</v>
          </cell>
          <cell r="X99">
            <v>16</v>
          </cell>
          <cell r="Y99">
            <v>1</v>
          </cell>
          <cell r="Z99">
            <v>5</v>
          </cell>
          <cell r="AA99">
            <v>9</v>
          </cell>
          <cell r="AB99">
            <v>62</v>
          </cell>
          <cell r="AC99">
            <v>9</v>
          </cell>
          <cell r="AD99">
            <v>34</v>
          </cell>
          <cell r="AE99">
            <v>1</v>
          </cell>
          <cell r="AF99">
            <v>3</v>
          </cell>
          <cell r="AG99">
            <v>4</v>
          </cell>
          <cell r="AH99">
            <v>21</v>
          </cell>
          <cell r="AI99" t="str">
            <v>-</v>
          </cell>
          <cell r="AJ99" t="str">
            <v>-</v>
          </cell>
          <cell r="AK99">
            <v>2</v>
          </cell>
          <cell r="AL99">
            <v>14</v>
          </cell>
        </row>
        <row r="100">
          <cell r="B100" t="str">
            <v>上水戸３丁目</v>
          </cell>
          <cell r="C100">
            <v>29</v>
          </cell>
          <cell r="D100">
            <v>135</v>
          </cell>
          <cell r="E100" t="str">
            <v>-</v>
          </cell>
          <cell r="F100" t="str">
            <v>-</v>
          </cell>
          <cell r="G100" t="str">
            <v>-</v>
          </cell>
          <cell r="H100" t="str">
            <v>-</v>
          </cell>
          <cell r="I100">
            <v>2</v>
          </cell>
          <cell r="J100">
            <v>12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>
            <v>5</v>
          </cell>
          <cell r="T100">
            <v>11</v>
          </cell>
          <cell r="U100">
            <v>1</v>
          </cell>
          <cell r="V100">
            <v>18</v>
          </cell>
          <cell r="W100">
            <v>4</v>
          </cell>
          <cell r="X100">
            <v>6</v>
          </cell>
          <cell r="Y100">
            <v>2</v>
          </cell>
          <cell r="Z100">
            <v>7</v>
          </cell>
          <cell r="AA100">
            <v>4</v>
          </cell>
          <cell r="AB100">
            <v>29</v>
          </cell>
          <cell r="AC100">
            <v>3</v>
          </cell>
          <cell r="AD100">
            <v>17</v>
          </cell>
          <cell r="AE100">
            <v>3</v>
          </cell>
          <cell r="AF100">
            <v>18</v>
          </cell>
          <cell r="AG100">
            <v>3</v>
          </cell>
          <cell r="AH100">
            <v>14</v>
          </cell>
          <cell r="AI100" t="str">
            <v>-</v>
          </cell>
          <cell r="AJ100" t="str">
            <v>-</v>
          </cell>
          <cell r="AK100">
            <v>2</v>
          </cell>
          <cell r="AL100">
            <v>3</v>
          </cell>
        </row>
        <row r="101">
          <cell r="B101" t="str">
            <v>上水戸４丁目</v>
          </cell>
          <cell r="C101">
            <v>27</v>
          </cell>
          <cell r="D101">
            <v>154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>
            <v>4</v>
          </cell>
          <cell r="J101">
            <v>20</v>
          </cell>
          <cell r="K101">
            <v>5</v>
          </cell>
          <cell r="L101">
            <v>25</v>
          </cell>
          <cell r="M101" t="str">
            <v>-</v>
          </cell>
          <cell r="N101" t="str">
            <v>-</v>
          </cell>
          <cell r="O101" t="str">
            <v>-</v>
          </cell>
          <cell r="P101" t="str">
            <v>-</v>
          </cell>
          <cell r="Q101">
            <v>1</v>
          </cell>
          <cell r="R101">
            <v>1</v>
          </cell>
          <cell r="S101">
            <v>3</v>
          </cell>
          <cell r="T101">
            <v>8</v>
          </cell>
          <cell r="U101" t="str">
            <v>-</v>
          </cell>
          <cell r="V101" t="str">
            <v>-</v>
          </cell>
          <cell r="W101">
            <v>1</v>
          </cell>
          <cell r="X101">
            <v>1</v>
          </cell>
          <cell r="Y101">
            <v>1</v>
          </cell>
          <cell r="Z101">
            <v>3</v>
          </cell>
          <cell r="AA101">
            <v>5</v>
          </cell>
          <cell r="AB101">
            <v>29</v>
          </cell>
          <cell r="AC101">
            <v>5</v>
          </cell>
          <cell r="AD101">
            <v>39</v>
          </cell>
          <cell r="AE101" t="str">
            <v>-</v>
          </cell>
          <cell r="AF101" t="str">
            <v>-</v>
          </cell>
          <cell r="AG101">
            <v>1</v>
          </cell>
          <cell r="AH101">
            <v>26</v>
          </cell>
          <cell r="AI101" t="str">
            <v>-</v>
          </cell>
          <cell r="AJ101" t="str">
            <v>-</v>
          </cell>
          <cell r="AK101">
            <v>1</v>
          </cell>
          <cell r="AL101">
            <v>2</v>
          </cell>
        </row>
        <row r="102">
          <cell r="B102" t="str">
            <v>城東１丁目</v>
          </cell>
          <cell r="C102">
            <v>52</v>
          </cell>
          <cell r="D102">
            <v>611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J102" t="str">
            <v>-</v>
          </cell>
          <cell r="K102">
            <v>7</v>
          </cell>
          <cell r="L102">
            <v>294</v>
          </cell>
          <cell r="M102" t="str">
            <v>-</v>
          </cell>
          <cell r="N102" t="str">
            <v>-</v>
          </cell>
          <cell r="O102" t="str">
            <v>-</v>
          </cell>
          <cell r="P102" t="str">
            <v>-</v>
          </cell>
          <cell r="Q102">
            <v>3</v>
          </cell>
          <cell r="R102">
            <v>48</v>
          </cell>
          <cell r="S102">
            <v>22</v>
          </cell>
          <cell r="T102">
            <v>157</v>
          </cell>
          <cell r="U102">
            <v>1</v>
          </cell>
          <cell r="V102">
            <v>7</v>
          </cell>
          <cell r="W102" t="str">
            <v>-</v>
          </cell>
          <cell r="X102" t="str">
            <v>-</v>
          </cell>
          <cell r="Y102">
            <v>2</v>
          </cell>
          <cell r="Z102">
            <v>4</v>
          </cell>
          <cell r="AA102">
            <v>3</v>
          </cell>
          <cell r="AB102">
            <v>14</v>
          </cell>
          <cell r="AC102">
            <v>2</v>
          </cell>
          <cell r="AD102">
            <v>13</v>
          </cell>
          <cell r="AE102">
            <v>2</v>
          </cell>
          <cell r="AF102">
            <v>4</v>
          </cell>
          <cell r="AG102">
            <v>3</v>
          </cell>
          <cell r="AH102">
            <v>15</v>
          </cell>
          <cell r="AI102" t="str">
            <v>-</v>
          </cell>
          <cell r="AJ102" t="str">
            <v>-</v>
          </cell>
          <cell r="AK102">
            <v>7</v>
          </cell>
          <cell r="AL102">
            <v>55</v>
          </cell>
        </row>
        <row r="103">
          <cell r="B103" t="str">
            <v>城東２丁目</v>
          </cell>
          <cell r="C103">
            <v>28</v>
          </cell>
          <cell r="D103">
            <v>125</v>
          </cell>
          <cell r="E103" t="str">
            <v>-</v>
          </cell>
          <cell r="F103" t="str">
            <v>-</v>
          </cell>
          <cell r="G103" t="str">
            <v>-</v>
          </cell>
          <cell r="H103" t="str">
            <v>-</v>
          </cell>
          <cell r="I103">
            <v>2</v>
          </cell>
          <cell r="J103">
            <v>6</v>
          </cell>
          <cell r="K103">
            <v>1</v>
          </cell>
          <cell r="L103">
            <v>1</v>
          </cell>
          <cell r="M103" t="str">
            <v>-</v>
          </cell>
          <cell r="N103" t="str">
            <v>-</v>
          </cell>
          <cell r="O103">
            <v>1</v>
          </cell>
          <cell r="P103">
            <v>2</v>
          </cell>
          <cell r="Q103" t="str">
            <v>-</v>
          </cell>
          <cell r="R103" t="str">
            <v>-</v>
          </cell>
          <cell r="S103">
            <v>4</v>
          </cell>
          <cell r="T103">
            <v>31</v>
          </cell>
          <cell r="U103">
            <v>1</v>
          </cell>
          <cell r="V103">
            <v>3</v>
          </cell>
          <cell r="W103" t="str">
            <v>-</v>
          </cell>
          <cell r="X103" t="str">
            <v>-</v>
          </cell>
          <cell r="Y103">
            <v>3</v>
          </cell>
          <cell r="Z103">
            <v>13</v>
          </cell>
          <cell r="AA103">
            <v>1</v>
          </cell>
          <cell r="AB103">
            <v>6</v>
          </cell>
          <cell r="AC103">
            <v>4</v>
          </cell>
          <cell r="AD103">
            <v>5</v>
          </cell>
          <cell r="AE103">
            <v>1</v>
          </cell>
          <cell r="AF103">
            <v>2</v>
          </cell>
          <cell r="AG103">
            <v>4</v>
          </cell>
          <cell r="AH103">
            <v>31</v>
          </cell>
          <cell r="AI103">
            <v>1</v>
          </cell>
          <cell r="AJ103">
            <v>8</v>
          </cell>
          <cell r="AK103">
            <v>5</v>
          </cell>
          <cell r="AL103">
            <v>17</v>
          </cell>
        </row>
        <row r="104">
          <cell r="B104" t="str">
            <v>城東３丁目</v>
          </cell>
          <cell r="C104">
            <v>14</v>
          </cell>
          <cell r="D104">
            <v>102</v>
          </cell>
          <cell r="E104" t="str">
            <v>-</v>
          </cell>
          <cell r="F104" t="str">
            <v>-</v>
          </cell>
          <cell r="G104" t="str">
            <v>-</v>
          </cell>
          <cell r="H104" t="str">
            <v>-</v>
          </cell>
          <cell r="I104">
            <v>2</v>
          </cell>
          <cell r="J104">
            <v>15</v>
          </cell>
          <cell r="K104">
            <v>3</v>
          </cell>
          <cell r="L104">
            <v>32</v>
          </cell>
          <cell r="M104" t="str">
            <v>-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>
            <v>2</v>
          </cell>
          <cell r="T104">
            <v>15</v>
          </cell>
          <cell r="U104" t="str">
            <v>-</v>
          </cell>
          <cell r="V104" t="str">
            <v>-</v>
          </cell>
          <cell r="W104">
            <v>1</v>
          </cell>
          <cell r="X104">
            <v>9</v>
          </cell>
          <cell r="Y104">
            <v>1</v>
          </cell>
          <cell r="Z104">
            <v>2</v>
          </cell>
          <cell r="AA104" t="str">
            <v>-</v>
          </cell>
          <cell r="AB104" t="str">
            <v>-</v>
          </cell>
          <cell r="AC104">
            <v>1</v>
          </cell>
          <cell r="AD104">
            <v>1</v>
          </cell>
          <cell r="AE104">
            <v>1</v>
          </cell>
          <cell r="AF104">
            <v>21</v>
          </cell>
          <cell r="AG104">
            <v>1</v>
          </cell>
          <cell r="AH104">
            <v>4</v>
          </cell>
          <cell r="AI104" t="str">
            <v>-</v>
          </cell>
          <cell r="AJ104" t="str">
            <v>-</v>
          </cell>
          <cell r="AK104">
            <v>2</v>
          </cell>
          <cell r="AL104">
            <v>3</v>
          </cell>
        </row>
        <row r="105">
          <cell r="B105" t="str">
            <v>城東４丁目</v>
          </cell>
          <cell r="C105">
            <v>10</v>
          </cell>
          <cell r="D105">
            <v>72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>
            <v>1</v>
          </cell>
          <cell r="R105">
            <v>4</v>
          </cell>
          <cell r="S105">
            <v>4</v>
          </cell>
          <cell r="T105">
            <v>21</v>
          </cell>
          <cell r="U105" t="str">
            <v>-</v>
          </cell>
          <cell r="V105" t="str">
            <v>-</v>
          </cell>
          <cell r="W105">
            <v>1</v>
          </cell>
          <cell r="X105">
            <v>14</v>
          </cell>
          <cell r="Y105" t="str">
            <v>-</v>
          </cell>
          <cell r="Z105" t="str">
            <v>-</v>
          </cell>
          <cell r="AA105" t="str">
            <v>-</v>
          </cell>
          <cell r="AB105" t="str">
            <v>-</v>
          </cell>
          <cell r="AC105" t="str">
            <v>-</v>
          </cell>
          <cell r="AD105" t="str">
            <v>-</v>
          </cell>
          <cell r="AE105" t="str">
            <v>-</v>
          </cell>
          <cell r="AF105" t="str">
            <v>-</v>
          </cell>
          <cell r="AG105">
            <v>3</v>
          </cell>
          <cell r="AH105">
            <v>31</v>
          </cell>
          <cell r="AI105" t="str">
            <v>-</v>
          </cell>
          <cell r="AJ105" t="str">
            <v>-</v>
          </cell>
          <cell r="AK105">
            <v>1</v>
          </cell>
          <cell r="AL105">
            <v>2</v>
          </cell>
        </row>
        <row r="106">
          <cell r="B106" t="str">
            <v>城東５丁目</v>
          </cell>
          <cell r="C106">
            <v>18</v>
          </cell>
          <cell r="D106">
            <v>79</v>
          </cell>
          <cell r="E106" t="str">
            <v>-</v>
          </cell>
          <cell r="F106" t="str">
            <v>-</v>
          </cell>
          <cell r="G106" t="str">
            <v>-</v>
          </cell>
          <cell r="H106" t="str">
            <v>-</v>
          </cell>
          <cell r="I106">
            <v>4</v>
          </cell>
          <cell r="J106">
            <v>15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>
            <v>8</v>
          </cell>
          <cell r="T106">
            <v>47</v>
          </cell>
          <cell r="U106" t="str">
            <v>-</v>
          </cell>
          <cell r="V106" t="str">
            <v>-</v>
          </cell>
          <cell r="W106" t="str">
            <v>-</v>
          </cell>
          <cell r="X106" t="str">
            <v>-</v>
          </cell>
          <cell r="Y106">
            <v>2</v>
          </cell>
          <cell r="Z106">
            <v>7</v>
          </cell>
          <cell r="AA106" t="str">
            <v>-</v>
          </cell>
          <cell r="AB106" t="str">
            <v>-</v>
          </cell>
          <cell r="AC106">
            <v>2</v>
          </cell>
          <cell r="AD106">
            <v>2</v>
          </cell>
          <cell r="AE106">
            <v>1</v>
          </cell>
          <cell r="AF106">
            <v>1</v>
          </cell>
          <cell r="AG106">
            <v>1</v>
          </cell>
          <cell r="AH106">
            <v>7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</row>
        <row r="107">
          <cell r="B107" t="str">
            <v>城南１丁目</v>
          </cell>
          <cell r="C107">
            <v>163</v>
          </cell>
          <cell r="D107">
            <v>2305</v>
          </cell>
          <cell r="E107" t="str">
            <v>-</v>
          </cell>
          <cell r="F107" t="str">
            <v>-</v>
          </cell>
          <cell r="G107" t="str">
            <v>-</v>
          </cell>
          <cell r="H107" t="str">
            <v>-</v>
          </cell>
          <cell r="I107">
            <v>8</v>
          </cell>
          <cell r="J107">
            <v>55</v>
          </cell>
          <cell r="K107">
            <v>1</v>
          </cell>
          <cell r="L107">
            <v>27</v>
          </cell>
          <cell r="M107">
            <v>1</v>
          </cell>
          <cell r="N107">
            <v>9</v>
          </cell>
          <cell r="O107">
            <v>8</v>
          </cell>
          <cell r="P107">
            <v>333</v>
          </cell>
          <cell r="Q107" t="str">
            <v>-</v>
          </cell>
          <cell r="R107" t="str">
            <v>-</v>
          </cell>
          <cell r="S107">
            <v>31</v>
          </cell>
          <cell r="T107">
            <v>258</v>
          </cell>
          <cell r="U107">
            <v>17</v>
          </cell>
          <cell r="V107">
            <v>211</v>
          </cell>
          <cell r="W107">
            <v>6</v>
          </cell>
          <cell r="X107">
            <v>37</v>
          </cell>
          <cell r="Y107">
            <v>18</v>
          </cell>
          <cell r="Z107">
            <v>121</v>
          </cell>
          <cell r="AA107">
            <v>37</v>
          </cell>
          <cell r="AB107">
            <v>185</v>
          </cell>
          <cell r="AC107">
            <v>6</v>
          </cell>
          <cell r="AD107">
            <v>79</v>
          </cell>
          <cell r="AE107">
            <v>9</v>
          </cell>
          <cell r="AF107">
            <v>66</v>
          </cell>
          <cell r="AG107">
            <v>6</v>
          </cell>
          <cell r="AH107">
            <v>16</v>
          </cell>
          <cell r="AI107" t="str">
            <v>-</v>
          </cell>
          <cell r="AJ107" t="str">
            <v>-</v>
          </cell>
          <cell r="AK107">
            <v>15</v>
          </cell>
          <cell r="AL107">
            <v>908</v>
          </cell>
        </row>
        <row r="108">
          <cell r="B108" t="str">
            <v>城南２丁目</v>
          </cell>
          <cell r="C108">
            <v>146</v>
          </cell>
          <cell r="D108">
            <v>2252</v>
          </cell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>
            <v>13</v>
          </cell>
          <cell r="J108">
            <v>458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  <cell r="O108">
            <v>10</v>
          </cell>
          <cell r="P108">
            <v>238</v>
          </cell>
          <cell r="Q108">
            <v>4</v>
          </cell>
          <cell r="R108">
            <v>80</v>
          </cell>
          <cell r="S108">
            <v>30</v>
          </cell>
          <cell r="T108">
            <v>200</v>
          </cell>
          <cell r="U108">
            <v>8</v>
          </cell>
          <cell r="V108">
            <v>252</v>
          </cell>
          <cell r="W108">
            <v>12</v>
          </cell>
          <cell r="X108">
            <v>126</v>
          </cell>
          <cell r="Y108">
            <v>11</v>
          </cell>
          <cell r="Z108">
            <v>87</v>
          </cell>
          <cell r="AA108">
            <v>19</v>
          </cell>
          <cell r="AB108">
            <v>220</v>
          </cell>
          <cell r="AC108">
            <v>8</v>
          </cell>
          <cell r="AD108">
            <v>40</v>
          </cell>
          <cell r="AE108">
            <v>3</v>
          </cell>
          <cell r="AF108">
            <v>18</v>
          </cell>
          <cell r="AG108">
            <v>8</v>
          </cell>
          <cell r="AH108">
            <v>41</v>
          </cell>
          <cell r="AI108" t="str">
            <v>-</v>
          </cell>
          <cell r="AJ108" t="str">
            <v>-</v>
          </cell>
          <cell r="AK108">
            <v>20</v>
          </cell>
          <cell r="AL108">
            <v>492</v>
          </cell>
        </row>
        <row r="109">
          <cell r="B109" t="str">
            <v>城南３丁目</v>
          </cell>
          <cell r="C109">
            <v>73</v>
          </cell>
          <cell r="D109">
            <v>1501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>
            <v>6</v>
          </cell>
          <cell r="J109">
            <v>81</v>
          </cell>
          <cell r="K109">
            <v>1</v>
          </cell>
          <cell r="L109">
            <v>5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>
            <v>16</v>
          </cell>
          <cell r="T109">
            <v>91</v>
          </cell>
          <cell r="U109">
            <v>8</v>
          </cell>
          <cell r="V109">
            <v>121</v>
          </cell>
          <cell r="W109">
            <v>10</v>
          </cell>
          <cell r="X109">
            <v>84</v>
          </cell>
          <cell r="Y109">
            <v>5</v>
          </cell>
          <cell r="Z109">
            <v>25</v>
          </cell>
          <cell r="AA109">
            <v>9</v>
          </cell>
          <cell r="AB109">
            <v>138</v>
          </cell>
          <cell r="AC109">
            <v>2</v>
          </cell>
          <cell r="AD109">
            <v>6</v>
          </cell>
          <cell r="AE109" t="str">
            <v>-</v>
          </cell>
          <cell r="AF109" t="str">
            <v>-</v>
          </cell>
          <cell r="AG109">
            <v>5</v>
          </cell>
          <cell r="AH109">
            <v>209</v>
          </cell>
          <cell r="AI109" t="str">
            <v>-</v>
          </cell>
          <cell r="AJ109" t="str">
            <v>-</v>
          </cell>
          <cell r="AK109">
            <v>11</v>
          </cell>
          <cell r="AL109">
            <v>741</v>
          </cell>
        </row>
        <row r="110">
          <cell r="B110" t="str">
            <v>常磐町</v>
          </cell>
          <cell r="C110">
            <v>4</v>
          </cell>
          <cell r="D110">
            <v>52</v>
          </cell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 t="str">
            <v>-</v>
          </cell>
          <cell r="O110" t="str">
            <v>-</v>
          </cell>
          <cell r="P110" t="str">
            <v>-</v>
          </cell>
          <cell r="Q110">
            <v>3</v>
          </cell>
          <cell r="R110">
            <v>40</v>
          </cell>
          <cell r="S110" t="str">
            <v>-</v>
          </cell>
          <cell r="T110" t="str">
            <v>-</v>
          </cell>
          <cell r="U110" t="str">
            <v>-</v>
          </cell>
          <cell r="V110" t="str">
            <v>-</v>
          </cell>
          <cell r="W110">
            <v>1</v>
          </cell>
          <cell r="X110">
            <v>12</v>
          </cell>
          <cell r="Y110" t="str">
            <v>-</v>
          </cell>
          <cell r="Z110" t="str">
            <v>-</v>
          </cell>
          <cell r="AA110" t="str">
            <v>-</v>
          </cell>
          <cell r="AB110" t="str">
            <v>-</v>
          </cell>
          <cell r="AC110" t="str">
            <v>-</v>
          </cell>
          <cell r="AD110" t="str">
            <v>-</v>
          </cell>
          <cell r="AE110" t="str">
            <v>-</v>
          </cell>
          <cell r="AF110" t="str">
            <v>-</v>
          </cell>
          <cell r="AG110" t="str">
            <v>-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-</v>
          </cell>
        </row>
        <row r="111">
          <cell r="B111" t="str">
            <v>常磐町１丁目</v>
          </cell>
          <cell r="C111">
            <v>12</v>
          </cell>
          <cell r="D111">
            <v>98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>
            <v>2</v>
          </cell>
          <cell r="J111">
            <v>52</v>
          </cell>
          <cell r="K111">
            <v>1</v>
          </cell>
          <cell r="L111">
            <v>2</v>
          </cell>
          <cell r="M111" t="str">
            <v>-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>
            <v>5</v>
          </cell>
          <cell r="T111">
            <v>16</v>
          </cell>
          <cell r="U111" t="str">
            <v>-</v>
          </cell>
          <cell r="V111" t="str">
            <v>-</v>
          </cell>
          <cell r="W111" t="str">
            <v>-</v>
          </cell>
          <cell r="X111" t="str">
            <v>-</v>
          </cell>
          <cell r="Y111" t="str">
            <v>-</v>
          </cell>
          <cell r="Z111" t="str">
            <v>-</v>
          </cell>
          <cell r="AA111">
            <v>2</v>
          </cell>
          <cell r="AB111">
            <v>10</v>
          </cell>
          <cell r="AC111" t="str">
            <v>-</v>
          </cell>
          <cell r="AD111" t="str">
            <v>-</v>
          </cell>
          <cell r="AE111" t="str">
            <v>-</v>
          </cell>
          <cell r="AF111" t="str">
            <v>-</v>
          </cell>
          <cell r="AG111">
            <v>1</v>
          </cell>
          <cell r="AH111">
            <v>1</v>
          </cell>
          <cell r="AI111" t="str">
            <v>-</v>
          </cell>
          <cell r="AJ111" t="str">
            <v>-</v>
          </cell>
          <cell r="AK111">
            <v>1</v>
          </cell>
          <cell r="AL111">
            <v>17</v>
          </cell>
        </row>
        <row r="112">
          <cell r="B112" t="str">
            <v>常磐町２丁目</v>
          </cell>
          <cell r="C112">
            <v>24</v>
          </cell>
          <cell r="D112">
            <v>99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>
            <v>2</v>
          </cell>
          <cell r="J112">
            <v>26</v>
          </cell>
          <cell r="K112">
            <v>3</v>
          </cell>
          <cell r="L112">
            <v>25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>
            <v>5</v>
          </cell>
          <cell r="T112">
            <v>9</v>
          </cell>
          <cell r="U112" t="str">
            <v>-</v>
          </cell>
          <cell r="V112" t="str">
            <v>-</v>
          </cell>
          <cell r="W112" t="str">
            <v>-</v>
          </cell>
          <cell r="X112" t="str">
            <v>-</v>
          </cell>
          <cell r="Y112">
            <v>2</v>
          </cell>
          <cell r="Z112">
            <v>5</v>
          </cell>
          <cell r="AA112">
            <v>4</v>
          </cell>
          <cell r="AB112">
            <v>14</v>
          </cell>
          <cell r="AC112">
            <v>4</v>
          </cell>
          <cell r="AD112">
            <v>9</v>
          </cell>
          <cell r="AE112">
            <v>1</v>
          </cell>
          <cell r="AF112">
            <v>2</v>
          </cell>
          <cell r="AG112">
            <v>2</v>
          </cell>
          <cell r="AH112">
            <v>6</v>
          </cell>
          <cell r="AI112" t="str">
            <v>-</v>
          </cell>
          <cell r="AJ112" t="str">
            <v>-</v>
          </cell>
          <cell r="AK112">
            <v>1</v>
          </cell>
          <cell r="AL112">
            <v>3</v>
          </cell>
        </row>
        <row r="113">
          <cell r="B113" t="str">
            <v>新原１丁目</v>
          </cell>
          <cell r="C113">
            <v>37</v>
          </cell>
          <cell r="D113">
            <v>374</v>
          </cell>
          <cell r="E113" t="str">
            <v>-</v>
          </cell>
          <cell r="F113" t="str">
            <v>-</v>
          </cell>
          <cell r="G113" t="str">
            <v>-</v>
          </cell>
          <cell r="H113" t="str">
            <v>-</v>
          </cell>
          <cell r="I113">
            <v>4</v>
          </cell>
          <cell r="J113">
            <v>50</v>
          </cell>
          <cell r="K113">
            <v>1</v>
          </cell>
          <cell r="L113">
            <v>1</v>
          </cell>
          <cell r="M113" t="str">
            <v>-</v>
          </cell>
          <cell r="N113" t="str">
            <v>-</v>
          </cell>
          <cell r="O113">
            <v>1</v>
          </cell>
          <cell r="P113">
            <v>3</v>
          </cell>
          <cell r="Q113" t="str">
            <v>-</v>
          </cell>
          <cell r="R113" t="str">
            <v>-</v>
          </cell>
          <cell r="S113">
            <v>11</v>
          </cell>
          <cell r="T113">
            <v>158</v>
          </cell>
          <cell r="U113">
            <v>3</v>
          </cell>
          <cell r="V113">
            <v>60</v>
          </cell>
          <cell r="W113">
            <v>1</v>
          </cell>
          <cell r="X113">
            <v>1</v>
          </cell>
          <cell r="Y113">
            <v>3</v>
          </cell>
          <cell r="Z113">
            <v>43</v>
          </cell>
          <cell r="AA113">
            <v>5</v>
          </cell>
          <cell r="AB113">
            <v>18</v>
          </cell>
          <cell r="AC113">
            <v>2</v>
          </cell>
          <cell r="AD113">
            <v>13</v>
          </cell>
          <cell r="AE113">
            <v>2</v>
          </cell>
          <cell r="AF113">
            <v>2</v>
          </cell>
          <cell r="AG113">
            <v>2</v>
          </cell>
          <cell r="AH113">
            <v>12</v>
          </cell>
          <cell r="AI113" t="str">
            <v>-</v>
          </cell>
          <cell r="AJ113" t="str">
            <v>-</v>
          </cell>
          <cell r="AK113">
            <v>2</v>
          </cell>
          <cell r="AL113">
            <v>13</v>
          </cell>
        </row>
        <row r="114">
          <cell r="B114" t="str">
            <v>新原２丁目</v>
          </cell>
          <cell r="C114">
            <v>20</v>
          </cell>
          <cell r="D114">
            <v>192</v>
          </cell>
          <cell r="E114" t="str">
            <v>-</v>
          </cell>
          <cell r="F114" t="str">
            <v>-</v>
          </cell>
          <cell r="G114" t="str">
            <v>-</v>
          </cell>
          <cell r="H114" t="str">
            <v>-</v>
          </cell>
          <cell r="I114">
            <v>1</v>
          </cell>
          <cell r="J114">
            <v>6</v>
          </cell>
          <cell r="K114">
            <v>1</v>
          </cell>
          <cell r="L114">
            <v>1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>
            <v>5</v>
          </cell>
          <cell r="T114">
            <v>51</v>
          </cell>
          <cell r="U114">
            <v>1</v>
          </cell>
          <cell r="V114">
            <v>4</v>
          </cell>
          <cell r="W114" t="str">
            <v>-</v>
          </cell>
          <cell r="X114" t="str">
            <v>-</v>
          </cell>
          <cell r="Y114" t="str">
            <v>-</v>
          </cell>
          <cell r="Z114" t="str">
            <v>-</v>
          </cell>
          <cell r="AA114">
            <v>1</v>
          </cell>
          <cell r="AB114">
            <v>2</v>
          </cell>
          <cell r="AC114">
            <v>6</v>
          </cell>
          <cell r="AD114">
            <v>45</v>
          </cell>
          <cell r="AE114">
            <v>1</v>
          </cell>
          <cell r="AF114">
            <v>1</v>
          </cell>
          <cell r="AG114">
            <v>2</v>
          </cell>
          <cell r="AH114">
            <v>4</v>
          </cell>
          <cell r="AI114" t="str">
            <v>-</v>
          </cell>
          <cell r="AJ114" t="str">
            <v>-</v>
          </cell>
          <cell r="AK114">
            <v>2</v>
          </cell>
          <cell r="AL114">
            <v>78</v>
          </cell>
        </row>
        <row r="115">
          <cell r="B115" t="str">
            <v>新荘１丁目</v>
          </cell>
          <cell r="C115">
            <v>26</v>
          </cell>
          <cell r="D115">
            <v>197</v>
          </cell>
          <cell r="E115" t="str">
            <v>-</v>
          </cell>
          <cell r="F115" t="str">
            <v>-</v>
          </cell>
          <cell r="G115" t="str">
            <v>-</v>
          </cell>
          <cell r="H115" t="str">
            <v>-</v>
          </cell>
          <cell r="I115">
            <v>1</v>
          </cell>
          <cell r="J115">
            <v>4</v>
          </cell>
          <cell r="K115">
            <v>1</v>
          </cell>
          <cell r="L115">
            <v>7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>
            <v>6</v>
          </cell>
          <cell r="T115">
            <v>124</v>
          </cell>
          <cell r="U115" t="str">
            <v>-</v>
          </cell>
          <cell r="V115" t="str">
            <v>-</v>
          </cell>
          <cell r="W115">
            <v>4</v>
          </cell>
          <cell r="X115">
            <v>5</v>
          </cell>
          <cell r="Y115">
            <v>1</v>
          </cell>
          <cell r="Z115">
            <v>1</v>
          </cell>
          <cell r="AA115">
            <v>3</v>
          </cell>
          <cell r="AB115">
            <v>5</v>
          </cell>
          <cell r="AC115">
            <v>3</v>
          </cell>
          <cell r="AD115">
            <v>6</v>
          </cell>
          <cell r="AE115">
            <v>1</v>
          </cell>
          <cell r="AF115">
            <v>2</v>
          </cell>
          <cell r="AG115">
            <v>4</v>
          </cell>
          <cell r="AH115">
            <v>40</v>
          </cell>
          <cell r="AI115" t="str">
            <v>-</v>
          </cell>
          <cell r="AJ115" t="str">
            <v>-</v>
          </cell>
          <cell r="AK115">
            <v>2</v>
          </cell>
          <cell r="AL115">
            <v>3</v>
          </cell>
        </row>
        <row r="116">
          <cell r="B116" t="str">
            <v>新荘２丁目</v>
          </cell>
          <cell r="C116">
            <v>24</v>
          </cell>
          <cell r="D116">
            <v>170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>
            <v>1</v>
          </cell>
          <cell r="J116">
            <v>26</v>
          </cell>
          <cell r="K116">
            <v>1</v>
          </cell>
          <cell r="L116">
            <v>5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>
            <v>3</v>
          </cell>
          <cell r="T116">
            <v>16</v>
          </cell>
          <cell r="U116" t="str">
            <v>-</v>
          </cell>
          <cell r="V116" t="str">
            <v>-</v>
          </cell>
          <cell r="W116">
            <v>4</v>
          </cell>
          <cell r="X116">
            <v>5</v>
          </cell>
          <cell r="Y116">
            <v>1</v>
          </cell>
          <cell r="Z116">
            <v>14</v>
          </cell>
          <cell r="AA116">
            <v>3</v>
          </cell>
          <cell r="AB116">
            <v>23</v>
          </cell>
          <cell r="AC116">
            <v>4</v>
          </cell>
          <cell r="AD116">
            <v>6</v>
          </cell>
          <cell r="AE116">
            <v>1</v>
          </cell>
          <cell r="AF116">
            <v>3</v>
          </cell>
          <cell r="AG116">
            <v>3</v>
          </cell>
          <cell r="AH116">
            <v>19</v>
          </cell>
          <cell r="AI116" t="str">
            <v>-</v>
          </cell>
          <cell r="AJ116" t="str">
            <v>-</v>
          </cell>
          <cell r="AK116">
            <v>3</v>
          </cell>
          <cell r="AL116">
            <v>53</v>
          </cell>
        </row>
        <row r="117">
          <cell r="B117" t="str">
            <v>新荘３丁目</v>
          </cell>
          <cell r="C117">
            <v>20</v>
          </cell>
          <cell r="D117">
            <v>213</v>
          </cell>
          <cell r="E117" t="str">
            <v>-</v>
          </cell>
          <cell r="F117" t="str">
            <v>-</v>
          </cell>
          <cell r="G117" t="str">
            <v>-</v>
          </cell>
          <cell r="H117" t="str">
            <v>-</v>
          </cell>
          <cell r="I117">
            <v>1</v>
          </cell>
          <cell r="J117">
            <v>1</v>
          </cell>
          <cell r="K117">
            <v>2</v>
          </cell>
          <cell r="L117">
            <v>27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>
            <v>3</v>
          </cell>
          <cell r="T117">
            <v>11</v>
          </cell>
          <cell r="U117" t="str">
            <v>-</v>
          </cell>
          <cell r="V117" t="str">
            <v>-</v>
          </cell>
          <cell r="W117">
            <v>2</v>
          </cell>
          <cell r="X117">
            <v>2</v>
          </cell>
          <cell r="Y117">
            <v>1</v>
          </cell>
          <cell r="Z117">
            <v>1</v>
          </cell>
          <cell r="AA117">
            <v>2</v>
          </cell>
          <cell r="AB117">
            <v>7</v>
          </cell>
          <cell r="AC117">
            <v>2</v>
          </cell>
          <cell r="AD117">
            <v>4</v>
          </cell>
          <cell r="AE117">
            <v>3</v>
          </cell>
          <cell r="AF117">
            <v>117</v>
          </cell>
          <cell r="AG117">
            <v>3</v>
          </cell>
          <cell r="AH117">
            <v>28</v>
          </cell>
          <cell r="AI117" t="str">
            <v>-</v>
          </cell>
          <cell r="AJ117" t="str">
            <v>-</v>
          </cell>
          <cell r="AK117">
            <v>1</v>
          </cell>
          <cell r="AL117">
            <v>15</v>
          </cell>
        </row>
        <row r="118">
          <cell r="B118" t="str">
            <v>森戸町</v>
          </cell>
          <cell r="C118">
            <v>4</v>
          </cell>
          <cell r="D118">
            <v>12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-</v>
          </cell>
          <cell r="I118">
            <v>2</v>
          </cell>
          <cell r="J118">
            <v>7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>
            <v>1</v>
          </cell>
          <cell r="T118">
            <v>3</v>
          </cell>
          <cell r="U118" t="str">
            <v>-</v>
          </cell>
          <cell r="V118" t="str">
            <v>-</v>
          </cell>
          <cell r="W118" t="str">
            <v>-</v>
          </cell>
          <cell r="X118" t="str">
            <v>-</v>
          </cell>
          <cell r="Y118" t="str">
            <v>-</v>
          </cell>
          <cell r="Z118" t="str">
            <v>-</v>
          </cell>
          <cell r="AA118" t="str">
            <v>-</v>
          </cell>
          <cell r="AB118" t="str">
            <v>-</v>
          </cell>
          <cell r="AC118" t="str">
            <v>-</v>
          </cell>
          <cell r="AD118" t="str">
            <v>-</v>
          </cell>
          <cell r="AE118" t="str">
            <v>-</v>
          </cell>
          <cell r="AF118" t="str">
            <v>-</v>
          </cell>
          <cell r="AG118" t="str">
            <v>-</v>
          </cell>
          <cell r="AH118" t="str">
            <v>-</v>
          </cell>
          <cell r="AI118" t="str">
            <v>-</v>
          </cell>
          <cell r="AJ118" t="str">
            <v>-</v>
          </cell>
          <cell r="AK118">
            <v>1</v>
          </cell>
          <cell r="AL118">
            <v>2</v>
          </cell>
        </row>
        <row r="119">
          <cell r="B119" t="str">
            <v>水府町</v>
          </cell>
          <cell r="C119">
            <v>27</v>
          </cell>
          <cell r="D119">
            <v>255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>
            <v>3</v>
          </cell>
          <cell r="J119">
            <v>42</v>
          </cell>
          <cell r="K119">
            <v>2</v>
          </cell>
          <cell r="L119">
            <v>17</v>
          </cell>
          <cell r="M119" t="str">
            <v>-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>
            <v>10</v>
          </cell>
          <cell r="T119">
            <v>133</v>
          </cell>
          <cell r="U119" t="str">
            <v>-</v>
          </cell>
          <cell r="V119" t="str">
            <v>-</v>
          </cell>
          <cell r="W119">
            <v>4</v>
          </cell>
          <cell r="X119">
            <v>5</v>
          </cell>
          <cell r="Y119">
            <v>1</v>
          </cell>
          <cell r="Z119">
            <v>3</v>
          </cell>
          <cell r="AA119">
            <v>2</v>
          </cell>
          <cell r="AB119">
            <v>6</v>
          </cell>
          <cell r="AC119">
            <v>3</v>
          </cell>
          <cell r="AD119">
            <v>16</v>
          </cell>
          <cell r="AE119">
            <v>1</v>
          </cell>
          <cell r="AF119">
            <v>31</v>
          </cell>
          <cell r="AG119" t="str">
            <v>-</v>
          </cell>
          <cell r="AH119" t="str">
            <v>-</v>
          </cell>
          <cell r="AI119" t="str">
            <v>-</v>
          </cell>
          <cell r="AJ119" t="str">
            <v>-</v>
          </cell>
          <cell r="AK119">
            <v>1</v>
          </cell>
          <cell r="AL119">
            <v>2</v>
          </cell>
        </row>
        <row r="120">
          <cell r="B120" t="str">
            <v>杉崎町</v>
          </cell>
          <cell r="C120">
            <v>28</v>
          </cell>
          <cell r="D120">
            <v>583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>
            <v>5</v>
          </cell>
          <cell r="J120">
            <v>35</v>
          </cell>
          <cell r="K120">
            <v>2</v>
          </cell>
          <cell r="L120">
            <v>29</v>
          </cell>
          <cell r="M120" t="str">
            <v>-</v>
          </cell>
          <cell r="N120" t="str">
            <v>-</v>
          </cell>
          <cell r="O120" t="str">
            <v>-</v>
          </cell>
          <cell r="P120" t="str">
            <v>-</v>
          </cell>
          <cell r="Q120">
            <v>1</v>
          </cell>
          <cell r="R120">
            <v>9</v>
          </cell>
          <cell r="S120">
            <v>3</v>
          </cell>
          <cell r="T120">
            <v>8</v>
          </cell>
          <cell r="U120" t="str">
            <v>-</v>
          </cell>
          <cell r="V120" t="str">
            <v>-</v>
          </cell>
          <cell r="W120">
            <v>1</v>
          </cell>
          <cell r="X120">
            <v>11</v>
          </cell>
          <cell r="Y120">
            <v>1</v>
          </cell>
          <cell r="Z120">
            <v>3</v>
          </cell>
          <cell r="AA120">
            <v>1</v>
          </cell>
          <cell r="AB120">
            <v>14</v>
          </cell>
          <cell r="AC120">
            <v>7</v>
          </cell>
          <cell r="AD120">
            <v>51</v>
          </cell>
          <cell r="AE120" t="str">
            <v>-</v>
          </cell>
          <cell r="AF120" t="str">
            <v>-</v>
          </cell>
          <cell r="AG120">
            <v>4</v>
          </cell>
          <cell r="AH120">
            <v>400</v>
          </cell>
          <cell r="AI120" t="str">
            <v>-</v>
          </cell>
          <cell r="AJ120" t="str">
            <v>-</v>
          </cell>
          <cell r="AK120">
            <v>3</v>
          </cell>
          <cell r="AL120">
            <v>23</v>
          </cell>
        </row>
        <row r="121">
          <cell r="B121" t="str">
            <v>成沢町</v>
          </cell>
          <cell r="C121">
            <v>14</v>
          </cell>
          <cell r="D121">
            <v>117</v>
          </cell>
          <cell r="E121">
            <v>1</v>
          </cell>
          <cell r="F121">
            <v>16</v>
          </cell>
          <cell r="G121" t="str">
            <v>-</v>
          </cell>
          <cell r="H121" t="str">
            <v>-</v>
          </cell>
          <cell r="I121">
            <v>2</v>
          </cell>
          <cell r="J121">
            <v>4</v>
          </cell>
          <cell r="K121">
            <v>2</v>
          </cell>
          <cell r="L121">
            <v>17</v>
          </cell>
          <cell r="M121" t="str">
            <v>-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>
            <v>3</v>
          </cell>
          <cell r="T121">
            <v>42</v>
          </cell>
          <cell r="U121" t="str">
            <v>-</v>
          </cell>
          <cell r="V121" t="str">
            <v>-</v>
          </cell>
          <cell r="W121" t="str">
            <v>-</v>
          </cell>
          <cell r="X121" t="str">
            <v>-</v>
          </cell>
          <cell r="Y121">
            <v>1</v>
          </cell>
          <cell r="Z121">
            <v>3</v>
          </cell>
          <cell r="AA121">
            <v>1</v>
          </cell>
          <cell r="AB121">
            <v>1</v>
          </cell>
          <cell r="AC121" t="str">
            <v>-</v>
          </cell>
          <cell r="AD121" t="str">
            <v>-</v>
          </cell>
          <cell r="AE121" t="str">
            <v>-</v>
          </cell>
          <cell r="AF121" t="str">
            <v>-</v>
          </cell>
          <cell r="AG121">
            <v>2</v>
          </cell>
          <cell r="AH121">
            <v>32</v>
          </cell>
          <cell r="AI121" t="str">
            <v>-</v>
          </cell>
          <cell r="AJ121" t="str">
            <v>-</v>
          </cell>
          <cell r="AK121">
            <v>2</v>
          </cell>
          <cell r="AL121">
            <v>2</v>
          </cell>
        </row>
        <row r="122">
          <cell r="B122" t="str">
            <v>西原１丁目</v>
          </cell>
          <cell r="C122">
            <v>30</v>
          </cell>
          <cell r="D122">
            <v>361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>
            <v>2</v>
          </cell>
          <cell r="J122">
            <v>23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>
            <v>11</v>
          </cell>
          <cell r="T122">
            <v>210</v>
          </cell>
          <cell r="U122">
            <v>2</v>
          </cell>
          <cell r="V122">
            <v>3</v>
          </cell>
          <cell r="W122">
            <v>2</v>
          </cell>
          <cell r="X122">
            <v>4</v>
          </cell>
          <cell r="Y122">
            <v>1</v>
          </cell>
          <cell r="Z122">
            <v>3</v>
          </cell>
          <cell r="AA122">
            <v>1</v>
          </cell>
          <cell r="AB122">
            <v>7</v>
          </cell>
          <cell r="AC122">
            <v>4</v>
          </cell>
          <cell r="AD122">
            <v>13</v>
          </cell>
          <cell r="AE122">
            <v>2</v>
          </cell>
          <cell r="AF122">
            <v>6</v>
          </cell>
          <cell r="AG122">
            <v>3</v>
          </cell>
          <cell r="AH122">
            <v>10</v>
          </cell>
          <cell r="AI122" t="str">
            <v>-</v>
          </cell>
          <cell r="AJ122" t="str">
            <v>-</v>
          </cell>
          <cell r="AK122">
            <v>2</v>
          </cell>
          <cell r="AL122">
            <v>82</v>
          </cell>
        </row>
        <row r="123">
          <cell r="B123" t="str">
            <v>西原２丁目</v>
          </cell>
          <cell r="C123">
            <v>45</v>
          </cell>
          <cell r="D123">
            <v>228</v>
          </cell>
          <cell r="E123" t="str">
            <v>-</v>
          </cell>
          <cell r="F123" t="str">
            <v>-</v>
          </cell>
          <cell r="G123" t="str">
            <v>-</v>
          </cell>
          <cell r="H123" t="str">
            <v>-</v>
          </cell>
          <cell r="I123" t="str">
            <v>-</v>
          </cell>
          <cell r="J123" t="str">
            <v>-</v>
          </cell>
          <cell r="K123">
            <v>3</v>
          </cell>
          <cell r="L123">
            <v>19</v>
          </cell>
          <cell r="M123" t="str">
            <v>-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>
            <v>10</v>
          </cell>
          <cell r="T123">
            <v>84</v>
          </cell>
          <cell r="U123">
            <v>1</v>
          </cell>
          <cell r="V123">
            <v>9</v>
          </cell>
          <cell r="W123">
            <v>4</v>
          </cell>
          <cell r="X123">
            <v>5</v>
          </cell>
          <cell r="Y123">
            <v>1</v>
          </cell>
          <cell r="Z123">
            <v>2</v>
          </cell>
          <cell r="AA123">
            <v>6</v>
          </cell>
          <cell r="AB123">
            <v>26</v>
          </cell>
          <cell r="AC123">
            <v>8</v>
          </cell>
          <cell r="AD123">
            <v>35</v>
          </cell>
          <cell r="AE123">
            <v>2</v>
          </cell>
          <cell r="AF123">
            <v>6</v>
          </cell>
          <cell r="AG123">
            <v>5</v>
          </cell>
          <cell r="AH123">
            <v>26</v>
          </cell>
          <cell r="AI123" t="str">
            <v>-</v>
          </cell>
          <cell r="AJ123" t="str">
            <v>-</v>
          </cell>
          <cell r="AK123">
            <v>5</v>
          </cell>
          <cell r="AL123">
            <v>16</v>
          </cell>
        </row>
        <row r="124">
          <cell r="B124" t="str">
            <v>西原３丁目</v>
          </cell>
          <cell r="C124">
            <v>14</v>
          </cell>
          <cell r="D124">
            <v>89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  <cell r="K124">
            <v>3</v>
          </cell>
          <cell r="L124">
            <v>21</v>
          </cell>
          <cell r="M124" t="str">
            <v>-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>
            <v>5</v>
          </cell>
          <cell r="T124">
            <v>43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>
            <v>1</v>
          </cell>
          <cell r="AB124">
            <v>1</v>
          </cell>
          <cell r="AC124">
            <v>1</v>
          </cell>
          <cell r="AD124">
            <v>15</v>
          </cell>
          <cell r="AE124">
            <v>1</v>
          </cell>
          <cell r="AF124">
            <v>1</v>
          </cell>
          <cell r="AG124">
            <v>2</v>
          </cell>
          <cell r="AH124">
            <v>5</v>
          </cell>
          <cell r="AI124" t="str">
            <v>-</v>
          </cell>
          <cell r="AJ124" t="str">
            <v>-</v>
          </cell>
          <cell r="AK124">
            <v>1</v>
          </cell>
          <cell r="AL124">
            <v>3</v>
          </cell>
        </row>
        <row r="125">
          <cell r="B125" t="str">
            <v>西大野</v>
          </cell>
          <cell r="C125">
            <v>6</v>
          </cell>
          <cell r="D125">
            <v>40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>
            <v>1</v>
          </cell>
          <cell r="J125">
            <v>1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>
            <v>2</v>
          </cell>
          <cell r="R125">
            <v>32</v>
          </cell>
          <cell r="S125">
            <v>1</v>
          </cell>
          <cell r="T125">
            <v>3</v>
          </cell>
          <cell r="U125" t="str">
            <v>-</v>
          </cell>
          <cell r="V125" t="str">
            <v>-</v>
          </cell>
          <cell r="W125" t="str">
            <v>-</v>
          </cell>
          <cell r="X125" t="str">
            <v>-</v>
          </cell>
          <cell r="Y125" t="str">
            <v>-</v>
          </cell>
          <cell r="Z125" t="str">
            <v>-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  <cell r="AE125" t="str">
            <v>-</v>
          </cell>
          <cell r="AF125" t="str">
            <v>-</v>
          </cell>
          <cell r="AG125">
            <v>1</v>
          </cell>
          <cell r="AH125">
            <v>2</v>
          </cell>
          <cell r="AI125" t="str">
            <v>-</v>
          </cell>
          <cell r="AJ125" t="str">
            <v>-</v>
          </cell>
          <cell r="AK125">
            <v>1</v>
          </cell>
          <cell r="AL125">
            <v>2</v>
          </cell>
        </row>
        <row r="126">
          <cell r="B126" t="str">
            <v>青柳町</v>
          </cell>
          <cell r="C126">
            <v>158</v>
          </cell>
          <cell r="D126">
            <v>2551</v>
          </cell>
          <cell r="E126">
            <v>1</v>
          </cell>
          <cell r="F126">
            <v>7</v>
          </cell>
          <cell r="G126">
            <v>1</v>
          </cell>
          <cell r="H126">
            <v>8</v>
          </cell>
          <cell r="I126">
            <v>17</v>
          </cell>
          <cell r="J126">
            <v>166</v>
          </cell>
          <cell r="K126">
            <v>3</v>
          </cell>
          <cell r="L126">
            <v>55</v>
          </cell>
          <cell r="M126" t="str">
            <v>-</v>
          </cell>
          <cell r="N126" t="str">
            <v>-</v>
          </cell>
          <cell r="O126">
            <v>1</v>
          </cell>
          <cell r="P126">
            <v>63</v>
          </cell>
          <cell r="Q126">
            <v>3</v>
          </cell>
          <cell r="R126">
            <v>49</v>
          </cell>
          <cell r="S126">
            <v>75</v>
          </cell>
          <cell r="T126">
            <v>1348</v>
          </cell>
          <cell r="U126">
            <v>6</v>
          </cell>
          <cell r="V126">
            <v>36</v>
          </cell>
          <cell r="W126">
            <v>6</v>
          </cell>
          <cell r="X126">
            <v>32</v>
          </cell>
          <cell r="Y126">
            <v>5</v>
          </cell>
          <cell r="Z126">
            <v>66</v>
          </cell>
          <cell r="AA126">
            <v>12</v>
          </cell>
          <cell r="AB126">
            <v>112</v>
          </cell>
          <cell r="AC126">
            <v>2</v>
          </cell>
          <cell r="AD126">
            <v>3</v>
          </cell>
          <cell r="AE126">
            <v>2</v>
          </cell>
          <cell r="AF126">
            <v>2</v>
          </cell>
          <cell r="AG126">
            <v>12</v>
          </cell>
          <cell r="AH126">
            <v>423</v>
          </cell>
          <cell r="AI126">
            <v>1</v>
          </cell>
          <cell r="AJ126">
            <v>20</v>
          </cell>
          <cell r="AK126">
            <v>11</v>
          </cell>
          <cell r="AL126">
            <v>161</v>
          </cell>
        </row>
        <row r="127">
          <cell r="B127" t="str">
            <v>石川１丁目</v>
          </cell>
          <cell r="C127">
            <v>70</v>
          </cell>
          <cell r="D127">
            <v>480</v>
          </cell>
          <cell r="E127" t="str">
            <v>-</v>
          </cell>
          <cell r="F127" t="str">
            <v>-</v>
          </cell>
          <cell r="G127" t="str">
            <v>-</v>
          </cell>
          <cell r="H127" t="str">
            <v>-</v>
          </cell>
          <cell r="I127">
            <v>7</v>
          </cell>
          <cell r="J127">
            <v>48</v>
          </cell>
          <cell r="K127" t="str">
            <v>-</v>
          </cell>
          <cell r="L127" t="str">
            <v>-</v>
          </cell>
          <cell r="M127" t="str">
            <v>-</v>
          </cell>
          <cell r="N127" t="str">
            <v>-</v>
          </cell>
          <cell r="O127">
            <v>1</v>
          </cell>
          <cell r="P127">
            <v>3</v>
          </cell>
          <cell r="Q127">
            <v>2</v>
          </cell>
          <cell r="R127">
            <v>54</v>
          </cell>
          <cell r="S127">
            <v>15</v>
          </cell>
          <cell r="T127">
            <v>86</v>
          </cell>
          <cell r="U127">
            <v>3</v>
          </cell>
          <cell r="V127">
            <v>8</v>
          </cell>
          <cell r="W127">
            <v>8</v>
          </cell>
          <cell r="X127">
            <v>29</v>
          </cell>
          <cell r="Y127">
            <v>6</v>
          </cell>
          <cell r="Z127">
            <v>19</v>
          </cell>
          <cell r="AA127">
            <v>4</v>
          </cell>
          <cell r="AB127">
            <v>19</v>
          </cell>
          <cell r="AC127">
            <v>8</v>
          </cell>
          <cell r="AD127">
            <v>18</v>
          </cell>
          <cell r="AE127">
            <v>2</v>
          </cell>
          <cell r="AF127">
            <v>19</v>
          </cell>
          <cell r="AG127">
            <v>10</v>
          </cell>
          <cell r="AH127">
            <v>118</v>
          </cell>
          <cell r="AI127">
            <v>1</v>
          </cell>
          <cell r="AJ127">
            <v>5</v>
          </cell>
          <cell r="AK127">
            <v>3</v>
          </cell>
          <cell r="AL127">
            <v>54</v>
          </cell>
        </row>
        <row r="128">
          <cell r="B128" t="str">
            <v>石川２丁目</v>
          </cell>
          <cell r="C128">
            <v>41</v>
          </cell>
          <cell r="D128">
            <v>343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-</v>
          </cell>
          <cell r="I128">
            <v>3</v>
          </cell>
          <cell r="J128">
            <v>41</v>
          </cell>
          <cell r="K128">
            <v>2</v>
          </cell>
          <cell r="L128">
            <v>13</v>
          </cell>
          <cell r="M128">
            <v>1</v>
          </cell>
          <cell r="N128">
            <v>10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>
            <v>11</v>
          </cell>
          <cell r="T128">
            <v>109</v>
          </cell>
          <cell r="U128">
            <v>1</v>
          </cell>
          <cell r="V128">
            <v>19</v>
          </cell>
          <cell r="W128">
            <v>8</v>
          </cell>
          <cell r="X128">
            <v>14</v>
          </cell>
          <cell r="Y128" t="str">
            <v>-</v>
          </cell>
          <cell r="Z128" t="str">
            <v>-</v>
          </cell>
          <cell r="AA128">
            <v>4</v>
          </cell>
          <cell r="AB128">
            <v>45</v>
          </cell>
          <cell r="AC128">
            <v>4</v>
          </cell>
          <cell r="AD128">
            <v>10</v>
          </cell>
          <cell r="AE128">
            <v>1</v>
          </cell>
          <cell r="AF128">
            <v>1</v>
          </cell>
          <cell r="AG128">
            <v>2</v>
          </cell>
          <cell r="AH128">
            <v>25</v>
          </cell>
          <cell r="AI128" t="str">
            <v>-</v>
          </cell>
          <cell r="AJ128" t="str">
            <v>-</v>
          </cell>
          <cell r="AK128">
            <v>4</v>
          </cell>
          <cell r="AL128">
            <v>56</v>
          </cell>
        </row>
        <row r="129">
          <cell r="B129" t="str">
            <v>石川３丁目</v>
          </cell>
          <cell r="C129">
            <v>28</v>
          </cell>
          <cell r="D129">
            <v>115</v>
          </cell>
          <cell r="E129" t="str">
            <v>-</v>
          </cell>
          <cell r="F129" t="str">
            <v>-</v>
          </cell>
          <cell r="G129" t="str">
            <v>-</v>
          </cell>
          <cell r="H129" t="str">
            <v>-</v>
          </cell>
          <cell r="I129">
            <v>3</v>
          </cell>
          <cell r="J129">
            <v>9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>
            <v>1</v>
          </cell>
          <cell r="P129">
            <v>1</v>
          </cell>
          <cell r="Q129" t="str">
            <v>-</v>
          </cell>
          <cell r="R129" t="str">
            <v>-</v>
          </cell>
          <cell r="S129">
            <v>7</v>
          </cell>
          <cell r="T129">
            <v>36</v>
          </cell>
          <cell r="U129">
            <v>1</v>
          </cell>
          <cell r="V129">
            <v>14</v>
          </cell>
          <cell r="W129">
            <v>5</v>
          </cell>
          <cell r="X129">
            <v>15</v>
          </cell>
          <cell r="Y129">
            <v>2</v>
          </cell>
          <cell r="Z129">
            <v>7</v>
          </cell>
          <cell r="AA129">
            <v>2</v>
          </cell>
          <cell r="AB129">
            <v>5</v>
          </cell>
          <cell r="AC129">
            <v>2</v>
          </cell>
          <cell r="AD129">
            <v>2</v>
          </cell>
          <cell r="AE129">
            <v>1</v>
          </cell>
          <cell r="AF129">
            <v>1</v>
          </cell>
          <cell r="AG129">
            <v>4</v>
          </cell>
          <cell r="AH129">
            <v>25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</row>
        <row r="130">
          <cell r="B130" t="str">
            <v>石川４丁目</v>
          </cell>
          <cell r="C130">
            <v>32</v>
          </cell>
          <cell r="D130">
            <v>649</v>
          </cell>
          <cell r="E130" t="str">
            <v>-</v>
          </cell>
          <cell r="F130" t="str">
            <v>-</v>
          </cell>
          <cell r="G130" t="str">
            <v>-</v>
          </cell>
          <cell r="H130" t="str">
            <v>-</v>
          </cell>
          <cell r="I130">
            <v>3</v>
          </cell>
          <cell r="J130">
            <v>15</v>
          </cell>
          <cell r="K130">
            <v>1</v>
          </cell>
          <cell r="L130">
            <v>2</v>
          </cell>
          <cell r="M130" t="str">
            <v>-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  <cell r="R130" t="str">
            <v>-</v>
          </cell>
          <cell r="S130">
            <v>7</v>
          </cell>
          <cell r="T130">
            <v>46</v>
          </cell>
          <cell r="U130" t="str">
            <v>-</v>
          </cell>
          <cell r="V130" t="str">
            <v>-</v>
          </cell>
          <cell r="W130">
            <v>2</v>
          </cell>
          <cell r="X130">
            <v>3</v>
          </cell>
          <cell r="Y130">
            <v>2</v>
          </cell>
          <cell r="Z130">
            <v>16</v>
          </cell>
          <cell r="AA130">
            <v>4</v>
          </cell>
          <cell r="AB130">
            <v>42</v>
          </cell>
          <cell r="AC130">
            <v>4</v>
          </cell>
          <cell r="AD130">
            <v>16</v>
          </cell>
          <cell r="AE130">
            <v>1</v>
          </cell>
          <cell r="AF130">
            <v>1</v>
          </cell>
          <cell r="AG130">
            <v>7</v>
          </cell>
          <cell r="AH130">
            <v>506</v>
          </cell>
          <cell r="AI130" t="str">
            <v>-</v>
          </cell>
          <cell r="AJ130" t="str">
            <v>-</v>
          </cell>
          <cell r="AK130">
            <v>1</v>
          </cell>
          <cell r="AL130">
            <v>2</v>
          </cell>
        </row>
        <row r="131">
          <cell r="B131" t="str">
            <v>石川町</v>
          </cell>
          <cell r="C131">
            <v>2</v>
          </cell>
          <cell r="D131">
            <v>2</v>
          </cell>
          <cell r="E131" t="str">
            <v>-</v>
          </cell>
          <cell r="F131" t="str">
            <v>-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>
            <v>1</v>
          </cell>
          <cell r="T131">
            <v>1</v>
          </cell>
          <cell r="U131" t="str">
            <v>-</v>
          </cell>
          <cell r="V131" t="str">
            <v>-</v>
          </cell>
          <cell r="W131" t="str">
            <v>-</v>
          </cell>
          <cell r="X131" t="str">
            <v>-</v>
          </cell>
          <cell r="Y131" t="str">
            <v>-</v>
          </cell>
          <cell r="Z131" t="str">
            <v>-</v>
          </cell>
          <cell r="AA131" t="str">
            <v>-</v>
          </cell>
          <cell r="AB131" t="str">
            <v>-</v>
          </cell>
          <cell r="AC131">
            <v>1</v>
          </cell>
          <cell r="AD131">
            <v>1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</row>
        <row r="132">
          <cell r="B132" t="str">
            <v>赤塚１丁目</v>
          </cell>
          <cell r="C132">
            <v>178</v>
          </cell>
          <cell r="D132">
            <v>1694</v>
          </cell>
          <cell r="E132">
            <v>1</v>
          </cell>
          <cell r="F132">
            <v>3</v>
          </cell>
          <cell r="G132" t="str">
            <v>-</v>
          </cell>
          <cell r="H132" t="str">
            <v>-</v>
          </cell>
          <cell r="I132">
            <v>7</v>
          </cell>
          <cell r="J132">
            <v>91</v>
          </cell>
          <cell r="K132">
            <v>4</v>
          </cell>
          <cell r="L132">
            <v>61</v>
          </cell>
          <cell r="M132" t="str">
            <v>-</v>
          </cell>
          <cell r="N132" t="str">
            <v>-</v>
          </cell>
          <cell r="O132">
            <v>1</v>
          </cell>
          <cell r="P132">
            <v>1</v>
          </cell>
          <cell r="Q132">
            <v>3</v>
          </cell>
          <cell r="R132">
            <v>44</v>
          </cell>
          <cell r="S132">
            <v>37</v>
          </cell>
          <cell r="T132">
            <v>211</v>
          </cell>
          <cell r="U132">
            <v>6</v>
          </cell>
          <cell r="V132">
            <v>116</v>
          </cell>
          <cell r="W132">
            <v>14</v>
          </cell>
          <cell r="X132">
            <v>52</v>
          </cell>
          <cell r="Y132">
            <v>16</v>
          </cell>
          <cell r="Z132">
            <v>115</v>
          </cell>
          <cell r="AA132">
            <v>16</v>
          </cell>
          <cell r="AB132">
            <v>145</v>
          </cell>
          <cell r="AC132">
            <v>21</v>
          </cell>
          <cell r="AD132">
            <v>47</v>
          </cell>
          <cell r="AE132">
            <v>16</v>
          </cell>
          <cell r="AF132">
            <v>150</v>
          </cell>
          <cell r="AG132">
            <v>28</v>
          </cell>
          <cell r="AH132">
            <v>630</v>
          </cell>
          <cell r="AI132">
            <v>1</v>
          </cell>
          <cell r="AJ132">
            <v>4</v>
          </cell>
          <cell r="AK132">
            <v>7</v>
          </cell>
          <cell r="AL132">
            <v>24</v>
          </cell>
        </row>
        <row r="133">
          <cell r="B133" t="str">
            <v>赤塚２丁目</v>
          </cell>
          <cell r="C133">
            <v>43</v>
          </cell>
          <cell r="D133">
            <v>504</v>
          </cell>
          <cell r="E133" t="str">
            <v>-</v>
          </cell>
          <cell r="F133" t="str">
            <v>-</v>
          </cell>
          <cell r="G133" t="str">
            <v>-</v>
          </cell>
          <cell r="H133" t="str">
            <v>-</v>
          </cell>
          <cell r="I133">
            <v>1</v>
          </cell>
          <cell r="J133">
            <v>19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>
            <v>12</v>
          </cell>
          <cell r="T133">
            <v>66</v>
          </cell>
          <cell r="U133" t="str">
            <v>-</v>
          </cell>
          <cell r="V133" t="str">
            <v>-</v>
          </cell>
          <cell r="W133">
            <v>3</v>
          </cell>
          <cell r="X133">
            <v>20</v>
          </cell>
          <cell r="Y133">
            <v>7</v>
          </cell>
          <cell r="Z133">
            <v>30</v>
          </cell>
          <cell r="AA133">
            <v>4</v>
          </cell>
          <cell r="AB133">
            <v>9</v>
          </cell>
          <cell r="AC133">
            <v>7</v>
          </cell>
          <cell r="AD133">
            <v>59</v>
          </cell>
          <cell r="AE133" t="str">
            <v>-</v>
          </cell>
          <cell r="AF133" t="str">
            <v>-</v>
          </cell>
          <cell r="AG133">
            <v>3</v>
          </cell>
          <cell r="AH133">
            <v>15</v>
          </cell>
          <cell r="AI133">
            <v>2</v>
          </cell>
          <cell r="AJ133">
            <v>238</v>
          </cell>
          <cell r="AK133">
            <v>4</v>
          </cell>
          <cell r="AL133">
            <v>48</v>
          </cell>
        </row>
        <row r="134">
          <cell r="B134" t="str">
            <v>赤尾関町</v>
          </cell>
          <cell r="C134">
            <v>4</v>
          </cell>
          <cell r="D134">
            <v>43</v>
          </cell>
          <cell r="E134" t="str">
            <v>-</v>
          </cell>
          <cell r="F134" t="str">
            <v>-</v>
          </cell>
          <cell r="G134" t="str">
            <v>-</v>
          </cell>
          <cell r="H134" t="str">
            <v>-</v>
          </cell>
          <cell r="I134">
            <v>2</v>
          </cell>
          <cell r="J134">
            <v>2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-</v>
          </cell>
          <cell r="V134" t="str">
            <v>-</v>
          </cell>
          <cell r="W134" t="str">
            <v>-</v>
          </cell>
          <cell r="X134" t="str">
            <v>-</v>
          </cell>
          <cell r="Y134" t="str">
            <v>-</v>
          </cell>
          <cell r="Z134" t="str">
            <v>-</v>
          </cell>
          <cell r="AA134" t="str">
            <v>-</v>
          </cell>
          <cell r="AB134" t="str">
            <v>-</v>
          </cell>
          <cell r="AC134" t="str">
            <v>-</v>
          </cell>
          <cell r="AD134" t="str">
            <v>-</v>
          </cell>
          <cell r="AE134" t="str">
            <v>-</v>
          </cell>
          <cell r="AF134" t="str">
            <v>-</v>
          </cell>
          <cell r="AG134">
            <v>1</v>
          </cell>
          <cell r="AH134">
            <v>39</v>
          </cell>
          <cell r="AI134" t="str">
            <v>-</v>
          </cell>
          <cell r="AJ134" t="str">
            <v>-</v>
          </cell>
          <cell r="AK134">
            <v>1</v>
          </cell>
          <cell r="AL134">
            <v>2</v>
          </cell>
        </row>
        <row r="135">
          <cell r="B135" t="str">
            <v>千波町</v>
          </cell>
          <cell r="C135">
            <v>726</v>
          </cell>
          <cell r="D135">
            <v>8727</v>
          </cell>
          <cell r="E135" t="str">
            <v>-</v>
          </cell>
          <cell r="F135" t="str">
            <v>-</v>
          </cell>
          <cell r="G135" t="str">
            <v>-</v>
          </cell>
          <cell r="H135" t="str">
            <v>-</v>
          </cell>
          <cell r="I135">
            <v>46</v>
          </cell>
          <cell r="J135">
            <v>730</v>
          </cell>
          <cell r="K135">
            <v>8</v>
          </cell>
          <cell r="L135">
            <v>147</v>
          </cell>
          <cell r="M135">
            <v>2</v>
          </cell>
          <cell r="N135">
            <v>4</v>
          </cell>
          <cell r="O135">
            <v>7</v>
          </cell>
          <cell r="P135">
            <v>195</v>
          </cell>
          <cell r="Q135">
            <v>6</v>
          </cell>
          <cell r="R135">
            <v>142</v>
          </cell>
          <cell r="S135">
            <v>177</v>
          </cell>
          <cell r="T135">
            <v>2289</v>
          </cell>
          <cell r="U135">
            <v>13</v>
          </cell>
          <cell r="V135">
            <v>155</v>
          </cell>
          <cell r="W135">
            <v>112</v>
          </cell>
          <cell r="X135">
            <v>343</v>
          </cell>
          <cell r="Y135">
            <v>43</v>
          </cell>
          <cell r="Z135">
            <v>329</v>
          </cell>
          <cell r="AA135">
            <v>50</v>
          </cell>
          <cell r="AB135">
            <v>624</v>
          </cell>
          <cell r="AC135">
            <v>77</v>
          </cell>
          <cell r="AD135">
            <v>414</v>
          </cell>
          <cell r="AE135">
            <v>28</v>
          </cell>
          <cell r="AF135">
            <v>362</v>
          </cell>
          <cell r="AG135">
            <v>75</v>
          </cell>
          <cell r="AH135">
            <v>824</v>
          </cell>
          <cell r="AI135">
            <v>3</v>
          </cell>
          <cell r="AJ135">
            <v>24</v>
          </cell>
          <cell r="AK135">
            <v>79</v>
          </cell>
          <cell r="AL135">
            <v>2145</v>
          </cell>
        </row>
        <row r="136">
          <cell r="B136" t="str">
            <v>川又町</v>
          </cell>
          <cell r="C136">
            <v>13</v>
          </cell>
          <cell r="D136">
            <v>54</v>
          </cell>
          <cell r="E136" t="str">
            <v>-</v>
          </cell>
          <cell r="F136" t="str">
            <v>-</v>
          </cell>
          <cell r="G136" t="str">
            <v>-</v>
          </cell>
          <cell r="H136" t="str">
            <v>-</v>
          </cell>
          <cell r="I136">
            <v>4</v>
          </cell>
          <cell r="J136">
            <v>19</v>
          </cell>
          <cell r="K136">
            <v>2</v>
          </cell>
          <cell r="L136">
            <v>11</v>
          </cell>
          <cell r="M136" t="str">
            <v>-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>
            <v>4</v>
          </cell>
          <cell r="T136">
            <v>15</v>
          </cell>
          <cell r="U136" t="str">
            <v>-</v>
          </cell>
          <cell r="V136" t="str">
            <v>-</v>
          </cell>
          <cell r="W136" t="str">
            <v>-</v>
          </cell>
          <cell r="X136" t="str">
            <v>-</v>
          </cell>
          <cell r="Y136" t="str">
            <v>-</v>
          </cell>
          <cell r="Z136" t="str">
            <v>-</v>
          </cell>
          <cell r="AA136" t="str">
            <v>-</v>
          </cell>
          <cell r="AB136" t="str">
            <v>-</v>
          </cell>
          <cell r="AC136">
            <v>2</v>
          </cell>
          <cell r="AD136">
            <v>5</v>
          </cell>
          <cell r="AE136">
            <v>1</v>
          </cell>
          <cell r="AF136">
            <v>4</v>
          </cell>
          <cell r="AG136" t="str">
            <v>-</v>
          </cell>
          <cell r="AH136" t="str">
            <v>-</v>
          </cell>
          <cell r="AI136" t="str">
            <v>-</v>
          </cell>
          <cell r="AJ136" t="str">
            <v>-</v>
          </cell>
          <cell r="AK136" t="str">
            <v>-</v>
          </cell>
          <cell r="AL136" t="str">
            <v>-</v>
          </cell>
        </row>
        <row r="137">
          <cell r="B137" t="str">
            <v>泉町１丁目</v>
          </cell>
          <cell r="C137">
            <v>143</v>
          </cell>
          <cell r="D137">
            <v>1869</v>
          </cell>
          <cell r="E137" t="str">
            <v>-</v>
          </cell>
          <cell r="F137" t="str">
            <v>-</v>
          </cell>
          <cell r="G137" t="str">
            <v>-</v>
          </cell>
          <cell r="H137" t="str">
            <v>-</v>
          </cell>
          <cell r="I137">
            <v>2</v>
          </cell>
          <cell r="J137">
            <v>54</v>
          </cell>
          <cell r="K137" t="str">
            <v>-</v>
          </cell>
          <cell r="L137" t="str">
            <v>-</v>
          </cell>
          <cell r="M137" t="str">
            <v>-</v>
          </cell>
          <cell r="N137" t="str">
            <v>-</v>
          </cell>
          <cell r="O137">
            <v>4</v>
          </cell>
          <cell r="P137">
            <v>40</v>
          </cell>
          <cell r="Q137" t="str">
            <v>-</v>
          </cell>
          <cell r="R137" t="str">
            <v>-</v>
          </cell>
          <cell r="S137">
            <v>67</v>
          </cell>
          <cell r="T137">
            <v>963</v>
          </cell>
          <cell r="U137">
            <v>13</v>
          </cell>
          <cell r="V137">
            <v>260</v>
          </cell>
          <cell r="W137">
            <v>4</v>
          </cell>
          <cell r="X137">
            <v>28</v>
          </cell>
          <cell r="Y137">
            <v>4</v>
          </cell>
          <cell r="Z137">
            <v>62</v>
          </cell>
          <cell r="AA137">
            <v>21</v>
          </cell>
          <cell r="AB137">
            <v>155</v>
          </cell>
          <cell r="AC137">
            <v>11</v>
          </cell>
          <cell r="AD137">
            <v>35</v>
          </cell>
          <cell r="AE137">
            <v>4</v>
          </cell>
          <cell r="AF137">
            <v>73</v>
          </cell>
          <cell r="AG137">
            <v>5</v>
          </cell>
          <cell r="AH137">
            <v>57</v>
          </cell>
          <cell r="AI137" t="str">
            <v>-</v>
          </cell>
          <cell r="AJ137" t="str">
            <v>-</v>
          </cell>
          <cell r="AK137">
            <v>8</v>
          </cell>
          <cell r="AL137">
            <v>142</v>
          </cell>
        </row>
        <row r="138">
          <cell r="B138" t="str">
            <v>泉町２丁目</v>
          </cell>
          <cell r="C138">
            <v>122</v>
          </cell>
          <cell r="D138">
            <v>1368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>
            <v>2</v>
          </cell>
          <cell r="J138">
            <v>56</v>
          </cell>
          <cell r="K138" t="str">
            <v>-</v>
          </cell>
          <cell r="L138" t="str">
            <v>-</v>
          </cell>
          <cell r="M138">
            <v>1</v>
          </cell>
          <cell r="N138" t="str">
            <v>-</v>
          </cell>
          <cell r="O138">
            <v>5</v>
          </cell>
          <cell r="P138">
            <v>19</v>
          </cell>
          <cell r="Q138">
            <v>1</v>
          </cell>
          <cell r="R138">
            <v>24</v>
          </cell>
          <cell r="S138">
            <v>26</v>
          </cell>
          <cell r="T138">
            <v>173</v>
          </cell>
          <cell r="U138">
            <v>11</v>
          </cell>
          <cell r="V138">
            <v>327</v>
          </cell>
          <cell r="W138">
            <v>6</v>
          </cell>
          <cell r="X138">
            <v>17</v>
          </cell>
          <cell r="Y138">
            <v>15</v>
          </cell>
          <cell r="Z138">
            <v>37</v>
          </cell>
          <cell r="AA138">
            <v>25</v>
          </cell>
          <cell r="AB138">
            <v>127</v>
          </cell>
          <cell r="AC138">
            <v>11</v>
          </cell>
          <cell r="AD138">
            <v>49</v>
          </cell>
          <cell r="AE138">
            <v>5</v>
          </cell>
          <cell r="AF138">
            <v>24</v>
          </cell>
          <cell r="AG138">
            <v>6</v>
          </cell>
          <cell r="AH138">
            <v>75</v>
          </cell>
          <cell r="AI138" t="str">
            <v>-</v>
          </cell>
          <cell r="AJ138" t="str">
            <v>-</v>
          </cell>
          <cell r="AK138">
            <v>8</v>
          </cell>
          <cell r="AL138">
            <v>440</v>
          </cell>
        </row>
        <row r="139">
          <cell r="B139" t="str">
            <v>泉町３丁目</v>
          </cell>
          <cell r="C139">
            <v>115</v>
          </cell>
          <cell r="D139">
            <v>1134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>
            <v>2</v>
          </cell>
          <cell r="J139">
            <v>38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 t="str">
            <v>-</v>
          </cell>
          <cell r="S139">
            <v>22</v>
          </cell>
          <cell r="T139">
            <v>73</v>
          </cell>
          <cell r="U139">
            <v>3</v>
          </cell>
          <cell r="V139">
            <v>56</v>
          </cell>
          <cell r="W139">
            <v>7</v>
          </cell>
          <cell r="X139">
            <v>23</v>
          </cell>
          <cell r="Y139">
            <v>2</v>
          </cell>
          <cell r="Z139">
            <v>16</v>
          </cell>
          <cell r="AA139">
            <v>61</v>
          </cell>
          <cell r="AB139">
            <v>333</v>
          </cell>
          <cell r="AC139">
            <v>5</v>
          </cell>
          <cell r="AD139">
            <v>34</v>
          </cell>
          <cell r="AE139">
            <v>1</v>
          </cell>
          <cell r="AF139">
            <v>1</v>
          </cell>
          <cell r="AG139">
            <v>4</v>
          </cell>
          <cell r="AH139">
            <v>19</v>
          </cell>
          <cell r="AI139" t="str">
            <v>-</v>
          </cell>
          <cell r="AJ139" t="str">
            <v>-</v>
          </cell>
          <cell r="AK139">
            <v>8</v>
          </cell>
          <cell r="AL139">
            <v>541</v>
          </cell>
        </row>
        <row r="140">
          <cell r="B140" t="str">
            <v>全隈町</v>
          </cell>
          <cell r="C140">
            <v>6</v>
          </cell>
          <cell r="D140">
            <v>82</v>
          </cell>
          <cell r="E140" t="str">
            <v>-</v>
          </cell>
          <cell r="F140" t="str">
            <v>-</v>
          </cell>
          <cell r="G140" t="str">
            <v>-</v>
          </cell>
          <cell r="H140" t="str">
            <v>-</v>
          </cell>
          <cell r="I140">
            <v>3</v>
          </cell>
          <cell r="J140">
            <v>5</v>
          </cell>
          <cell r="K140">
            <v>1</v>
          </cell>
          <cell r="L140">
            <v>1</v>
          </cell>
          <cell r="M140" t="str">
            <v>-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-</v>
          </cell>
          <cell r="V140" t="str">
            <v>-</v>
          </cell>
          <cell r="W140" t="str">
            <v>-</v>
          </cell>
          <cell r="X140" t="str">
            <v>-</v>
          </cell>
          <cell r="Y140" t="str">
            <v>-</v>
          </cell>
          <cell r="Z140" t="str">
            <v>-</v>
          </cell>
          <cell r="AA140" t="str">
            <v>-</v>
          </cell>
          <cell r="AB140" t="str">
            <v>-</v>
          </cell>
          <cell r="AC140" t="str">
            <v>-</v>
          </cell>
          <cell r="AD140" t="str">
            <v>-</v>
          </cell>
          <cell r="AE140" t="str">
            <v>-</v>
          </cell>
          <cell r="AF140" t="str">
            <v>-</v>
          </cell>
          <cell r="AG140">
            <v>1</v>
          </cell>
          <cell r="AH140">
            <v>74</v>
          </cell>
          <cell r="AI140" t="str">
            <v>-</v>
          </cell>
          <cell r="AJ140" t="str">
            <v>-</v>
          </cell>
          <cell r="AK140">
            <v>1</v>
          </cell>
          <cell r="AL140">
            <v>2</v>
          </cell>
        </row>
        <row r="141">
          <cell r="B141" t="str">
            <v>双葉台１丁目</v>
          </cell>
          <cell r="C141">
            <v>11</v>
          </cell>
          <cell r="D141">
            <v>36</v>
          </cell>
          <cell r="E141" t="str">
            <v>-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  <cell r="K141">
            <v>1</v>
          </cell>
          <cell r="L141">
            <v>6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>
            <v>2</v>
          </cell>
          <cell r="T141">
            <v>3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  <cell r="Y141">
            <v>2</v>
          </cell>
          <cell r="Z141">
            <v>5</v>
          </cell>
          <cell r="AA141" t="str">
            <v>-</v>
          </cell>
          <cell r="AB141" t="str">
            <v>-</v>
          </cell>
          <cell r="AC141">
            <v>2</v>
          </cell>
          <cell r="AD141">
            <v>8</v>
          </cell>
          <cell r="AE141">
            <v>1</v>
          </cell>
          <cell r="AF141">
            <v>2</v>
          </cell>
          <cell r="AG141" t="str">
            <v>-</v>
          </cell>
          <cell r="AH141" t="str">
            <v>-</v>
          </cell>
          <cell r="AI141" t="str">
            <v>-</v>
          </cell>
          <cell r="AJ141" t="str">
            <v>-</v>
          </cell>
          <cell r="AK141">
            <v>1</v>
          </cell>
          <cell r="AL141">
            <v>10</v>
          </cell>
        </row>
        <row r="142">
          <cell r="B142" t="str">
            <v>双葉台２丁目</v>
          </cell>
          <cell r="C142">
            <v>19</v>
          </cell>
          <cell r="D142">
            <v>67</v>
          </cell>
          <cell r="E142" t="str">
            <v>-</v>
          </cell>
          <cell r="F142" t="str">
            <v>-</v>
          </cell>
          <cell r="G142" t="str">
            <v>-</v>
          </cell>
          <cell r="H142" t="str">
            <v>-</v>
          </cell>
          <cell r="I142">
            <v>1</v>
          </cell>
          <cell r="J142">
            <v>2</v>
          </cell>
          <cell r="K142" t="str">
            <v>-</v>
          </cell>
          <cell r="L142" t="str">
            <v>-</v>
          </cell>
          <cell r="M142">
            <v>1</v>
          </cell>
          <cell r="N142">
            <v>5</v>
          </cell>
          <cell r="O142">
            <v>1</v>
          </cell>
          <cell r="P142">
            <v>1</v>
          </cell>
          <cell r="Q142" t="str">
            <v>-</v>
          </cell>
          <cell r="R142" t="str">
            <v>-</v>
          </cell>
          <cell r="S142">
            <v>2</v>
          </cell>
          <cell r="T142">
            <v>6</v>
          </cell>
          <cell r="U142" t="str">
            <v>-</v>
          </cell>
          <cell r="V142" t="str">
            <v>-</v>
          </cell>
          <cell r="W142">
            <v>1</v>
          </cell>
          <cell r="X142">
            <v>1</v>
          </cell>
          <cell r="Y142">
            <v>3</v>
          </cell>
          <cell r="Z142">
            <v>5</v>
          </cell>
          <cell r="AA142" t="str">
            <v>-</v>
          </cell>
          <cell r="AB142" t="str">
            <v>-</v>
          </cell>
          <cell r="AC142">
            <v>5</v>
          </cell>
          <cell r="AD142">
            <v>6</v>
          </cell>
          <cell r="AE142">
            <v>2</v>
          </cell>
          <cell r="AF142">
            <v>22</v>
          </cell>
          <cell r="AG142">
            <v>3</v>
          </cell>
          <cell r="AH142">
            <v>19</v>
          </cell>
          <cell r="AI142" t="str">
            <v>-</v>
          </cell>
          <cell r="AJ142" t="str">
            <v>-</v>
          </cell>
          <cell r="AK142" t="str">
            <v>-</v>
          </cell>
          <cell r="AL142" t="str">
            <v>-</v>
          </cell>
        </row>
        <row r="143">
          <cell r="B143" t="str">
            <v>双葉台３丁目</v>
          </cell>
          <cell r="C143">
            <v>5</v>
          </cell>
          <cell r="D143">
            <v>1554</v>
          </cell>
          <cell r="E143" t="str">
            <v>-</v>
          </cell>
          <cell r="F143" t="str">
            <v>-</v>
          </cell>
          <cell r="G143" t="str">
            <v>-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-</v>
          </cell>
          <cell r="V143" t="str">
            <v>-</v>
          </cell>
          <cell r="W143" t="str">
            <v>-</v>
          </cell>
          <cell r="X143" t="str">
            <v>-</v>
          </cell>
          <cell r="Y143" t="str">
            <v>-</v>
          </cell>
          <cell r="Z143" t="str">
            <v>-</v>
          </cell>
          <cell r="AA143">
            <v>1</v>
          </cell>
          <cell r="AB143">
            <v>19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>
            <v>4</v>
          </cell>
          <cell r="AH143">
            <v>1535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</row>
        <row r="144">
          <cell r="B144" t="str">
            <v>双葉台４丁目</v>
          </cell>
          <cell r="C144">
            <v>32</v>
          </cell>
          <cell r="D144">
            <v>328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>
            <v>4</v>
          </cell>
          <cell r="J144">
            <v>14</v>
          </cell>
          <cell r="K144" t="str">
            <v>-</v>
          </cell>
          <cell r="L144" t="str">
            <v>-</v>
          </cell>
          <cell r="M144" t="str">
            <v>-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  <cell r="R144" t="str">
            <v>-</v>
          </cell>
          <cell r="S144">
            <v>8</v>
          </cell>
          <cell r="T144">
            <v>193</v>
          </cell>
          <cell r="U144" t="str">
            <v>-</v>
          </cell>
          <cell r="V144" t="str">
            <v>-</v>
          </cell>
          <cell r="W144">
            <v>1</v>
          </cell>
          <cell r="X144">
            <v>1</v>
          </cell>
          <cell r="Y144">
            <v>2</v>
          </cell>
          <cell r="Z144">
            <v>4</v>
          </cell>
          <cell r="AA144">
            <v>2</v>
          </cell>
          <cell r="AB144">
            <v>7</v>
          </cell>
          <cell r="AC144">
            <v>5</v>
          </cell>
          <cell r="AD144">
            <v>28</v>
          </cell>
          <cell r="AE144">
            <v>3</v>
          </cell>
          <cell r="AF144">
            <v>3</v>
          </cell>
          <cell r="AG144">
            <v>4</v>
          </cell>
          <cell r="AH144">
            <v>47</v>
          </cell>
          <cell r="AI144">
            <v>1</v>
          </cell>
          <cell r="AJ144">
            <v>16</v>
          </cell>
          <cell r="AK144">
            <v>2</v>
          </cell>
          <cell r="AL144">
            <v>15</v>
          </cell>
        </row>
        <row r="145">
          <cell r="B145" t="str">
            <v>双葉台５丁目</v>
          </cell>
          <cell r="C145">
            <v>18</v>
          </cell>
          <cell r="D145">
            <v>161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>
            <v>4</v>
          </cell>
          <cell r="J145">
            <v>71</v>
          </cell>
          <cell r="K145" t="str">
            <v>-</v>
          </cell>
          <cell r="L145" t="str">
            <v>-</v>
          </cell>
          <cell r="M145" t="str">
            <v>-</v>
          </cell>
          <cell r="N145" t="str">
            <v>-</v>
          </cell>
          <cell r="O145" t="str">
            <v>-</v>
          </cell>
          <cell r="P145" t="str">
            <v>-</v>
          </cell>
          <cell r="Q145">
            <v>1</v>
          </cell>
          <cell r="R145">
            <v>41</v>
          </cell>
          <cell r="S145">
            <v>3</v>
          </cell>
          <cell r="T145">
            <v>15</v>
          </cell>
          <cell r="U145">
            <v>1</v>
          </cell>
          <cell r="V145">
            <v>4</v>
          </cell>
          <cell r="W145">
            <v>1</v>
          </cell>
          <cell r="X145">
            <v>2</v>
          </cell>
          <cell r="Y145">
            <v>3</v>
          </cell>
          <cell r="Z145">
            <v>12</v>
          </cell>
          <cell r="AA145">
            <v>2</v>
          </cell>
          <cell r="AB145">
            <v>5</v>
          </cell>
          <cell r="AC145" t="str">
            <v>-</v>
          </cell>
          <cell r="AD145" t="str">
            <v>-</v>
          </cell>
          <cell r="AE145">
            <v>1</v>
          </cell>
          <cell r="AF145">
            <v>2</v>
          </cell>
          <cell r="AG145">
            <v>1</v>
          </cell>
          <cell r="AH145">
            <v>7</v>
          </cell>
          <cell r="AI145" t="str">
            <v>-</v>
          </cell>
          <cell r="AJ145" t="str">
            <v>-</v>
          </cell>
          <cell r="AK145">
            <v>1</v>
          </cell>
          <cell r="AL145">
            <v>2</v>
          </cell>
        </row>
        <row r="146">
          <cell r="B146" t="str">
            <v>大串町</v>
          </cell>
          <cell r="C146">
            <v>49</v>
          </cell>
          <cell r="D146">
            <v>516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>
            <v>9</v>
          </cell>
          <cell r="J146">
            <v>27</v>
          </cell>
          <cell r="K146">
            <v>3</v>
          </cell>
          <cell r="L146">
            <v>13</v>
          </cell>
          <cell r="M146" t="str">
            <v>-</v>
          </cell>
          <cell r="N146" t="str">
            <v>-</v>
          </cell>
          <cell r="O146" t="str">
            <v>-</v>
          </cell>
          <cell r="P146" t="str">
            <v>-</v>
          </cell>
          <cell r="Q146">
            <v>3</v>
          </cell>
          <cell r="R146">
            <v>27</v>
          </cell>
          <cell r="S146">
            <v>12</v>
          </cell>
          <cell r="T146">
            <v>100</v>
          </cell>
          <cell r="U146" t="str">
            <v>-</v>
          </cell>
          <cell r="V146" t="str">
            <v>-</v>
          </cell>
          <cell r="W146">
            <v>1</v>
          </cell>
          <cell r="X146">
            <v>3</v>
          </cell>
          <cell r="Y146">
            <v>1</v>
          </cell>
          <cell r="Z146">
            <v>1</v>
          </cell>
          <cell r="AA146">
            <v>6</v>
          </cell>
          <cell r="AB146">
            <v>55</v>
          </cell>
          <cell r="AC146" t="str">
            <v>-</v>
          </cell>
          <cell r="AD146" t="str">
            <v>-</v>
          </cell>
          <cell r="AE146">
            <v>1</v>
          </cell>
          <cell r="AF146">
            <v>6</v>
          </cell>
          <cell r="AG146">
            <v>4</v>
          </cell>
          <cell r="AH146">
            <v>249</v>
          </cell>
          <cell r="AI146">
            <v>1</v>
          </cell>
          <cell r="AJ146">
            <v>18</v>
          </cell>
          <cell r="AK146">
            <v>8</v>
          </cell>
          <cell r="AL146">
            <v>17</v>
          </cell>
        </row>
        <row r="147">
          <cell r="B147" t="str">
            <v>大工町１丁目</v>
          </cell>
          <cell r="C147">
            <v>82</v>
          </cell>
          <cell r="D147">
            <v>1224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>
            <v>1</v>
          </cell>
          <cell r="J147">
            <v>13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>
            <v>2</v>
          </cell>
          <cell r="P147">
            <v>43</v>
          </cell>
          <cell r="Q147" t="str">
            <v>-</v>
          </cell>
          <cell r="R147" t="str">
            <v>-</v>
          </cell>
          <cell r="S147">
            <v>8</v>
          </cell>
          <cell r="T147">
            <v>62</v>
          </cell>
          <cell r="U147">
            <v>4</v>
          </cell>
          <cell r="V147">
            <v>77</v>
          </cell>
          <cell r="W147">
            <v>6</v>
          </cell>
          <cell r="X147">
            <v>368</v>
          </cell>
          <cell r="Y147">
            <v>4</v>
          </cell>
          <cell r="Z147">
            <v>174</v>
          </cell>
          <cell r="AA147">
            <v>50</v>
          </cell>
          <cell r="AB147">
            <v>446</v>
          </cell>
          <cell r="AC147">
            <v>2</v>
          </cell>
          <cell r="AD147">
            <v>7</v>
          </cell>
          <cell r="AE147" t="str">
            <v>-</v>
          </cell>
          <cell r="AF147" t="str">
            <v>-</v>
          </cell>
          <cell r="AG147">
            <v>2</v>
          </cell>
          <cell r="AH147">
            <v>28</v>
          </cell>
          <cell r="AI147" t="str">
            <v>-</v>
          </cell>
          <cell r="AJ147" t="str">
            <v>-</v>
          </cell>
          <cell r="AK147">
            <v>3</v>
          </cell>
          <cell r="AL147">
            <v>6</v>
          </cell>
        </row>
        <row r="148">
          <cell r="B148" t="str">
            <v>大工町２丁目</v>
          </cell>
          <cell r="C148">
            <v>39</v>
          </cell>
          <cell r="D148">
            <v>240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>
            <v>2</v>
          </cell>
          <cell r="J148">
            <v>8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 t="str">
            <v>-</v>
          </cell>
          <cell r="S148">
            <v>12</v>
          </cell>
          <cell r="T148">
            <v>53</v>
          </cell>
          <cell r="U148">
            <v>4</v>
          </cell>
          <cell r="V148">
            <v>27</v>
          </cell>
          <cell r="W148">
            <v>5</v>
          </cell>
          <cell r="X148">
            <v>10</v>
          </cell>
          <cell r="Y148">
            <v>1</v>
          </cell>
          <cell r="Z148">
            <v>1</v>
          </cell>
          <cell r="AA148">
            <v>4</v>
          </cell>
          <cell r="AB148">
            <v>64</v>
          </cell>
          <cell r="AC148">
            <v>6</v>
          </cell>
          <cell r="AD148">
            <v>54</v>
          </cell>
          <cell r="AE148">
            <v>2</v>
          </cell>
          <cell r="AF148">
            <v>6</v>
          </cell>
          <cell r="AG148">
            <v>1</v>
          </cell>
          <cell r="AH148">
            <v>3</v>
          </cell>
          <cell r="AI148">
            <v>1</v>
          </cell>
          <cell r="AJ148">
            <v>5</v>
          </cell>
          <cell r="AK148">
            <v>1</v>
          </cell>
          <cell r="AL148">
            <v>9</v>
          </cell>
        </row>
        <row r="149">
          <cell r="B149" t="str">
            <v>大工町３丁目</v>
          </cell>
          <cell r="C149">
            <v>54</v>
          </cell>
          <cell r="D149">
            <v>233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>
            <v>3</v>
          </cell>
          <cell r="J149">
            <v>15</v>
          </cell>
          <cell r="K149">
            <v>2</v>
          </cell>
          <cell r="L149">
            <v>5</v>
          </cell>
          <cell r="M149" t="str">
            <v>-</v>
          </cell>
          <cell r="N149" t="str">
            <v>-</v>
          </cell>
          <cell r="O149">
            <v>1</v>
          </cell>
          <cell r="P149">
            <v>32</v>
          </cell>
          <cell r="Q149" t="str">
            <v>-</v>
          </cell>
          <cell r="R149" t="str">
            <v>-</v>
          </cell>
          <cell r="S149">
            <v>14</v>
          </cell>
          <cell r="T149">
            <v>81</v>
          </cell>
          <cell r="U149">
            <v>1</v>
          </cell>
          <cell r="V149">
            <v>8</v>
          </cell>
          <cell r="W149">
            <v>5</v>
          </cell>
          <cell r="X149">
            <v>12</v>
          </cell>
          <cell r="Y149">
            <v>7</v>
          </cell>
          <cell r="Z149">
            <v>35</v>
          </cell>
          <cell r="AA149">
            <v>4</v>
          </cell>
          <cell r="AB149">
            <v>8</v>
          </cell>
          <cell r="AC149">
            <v>3</v>
          </cell>
          <cell r="AD149">
            <v>6</v>
          </cell>
          <cell r="AE149" t="str">
            <v>-</v>
          </cell>
          <cell r="AF149" t="str">
            <v>-</v>
          </cell>
          <cell r="AG149">
            <v>4</v>
          </cell>
          <cell r="AH149">
            <v>13</v>
          </cell>
          <cell r="AI149" t="str">
            <v>-</v>
          </cell>
          <cell r="AJ149" t="str">
            <v>-</v>
          </cell>
          <cell r="AK149">
            <v>10</v>
          </cell>
          <cell r="AL149">
            <v>18</v>
          </cell>
        </row>
        <row r="150">
          <cell r="B150" t="str">
            <v>大場町</v>
          </cell>
          <cell r="C150">
            <v>41</v>
          </cell>
          <cell r="D150">
            <v>257</v>
          </cell>
          <cell r="E150">
            <v>2</v>
          </cell>
          <cell r="F150">
            <v>12</v>
          </cell>
          <cell r="G150" t="str">
            <v>-</v>
          </cell>
          <cell r="H150" t="str">
            <v>-</v>
          </cell>
          <cell r="I150">
            <v>12</v>
          </cell>
          <cell r="J150">
            <v>61</v>
          </cell>
          <cell r="K150">
            <v>2</v>
          </cell>
          <cell r="L150">
            <v>24</v>
          </cell>
          <cell r="M150" t="str">
            <v>-</v>
          </cell>
          <cell r="N150" t="str">
            <v>-</v>
          </cell>
          <cell r="O150" t="str">
            <v>-</v>
          </cell>
          <cell r="P150" t="str">
            <v>-</v>
          </cell>
          <cell r="Q150">
            <v>2</v>
          </cell>
          <cell r="R150">
            <v>39</v>
          </cell>
          <cell r="S150">
            <v>9</v>
          </cell>
          <cell r="T150">
            <v>49</v>
          </cell>
          <cell r="U150" t="str">
            <v>-</v>
          </cell>
          <cell r="V150" t="str">
            <v>-</v>
          </cell>
          <cell r="W150" t="str">
            <v>-</v>
          </cell>
          <cell r="X150" t="str">
            <v>-</v>
          </cell>
          <cell r="Y150">
            <v>1</v>
          </cell>
          <cell r="Z150">
            <v>1</v>
          </cell>
          <cell r="AA150" t="str">
            <v>-</v>
          </cell>
          <cell r="AB150" t="str">
            <v>-</v>
          </cell>
          <cell r="AC150">
            <v>2</v>
          </cell>
          <cell r="AD150">
            <v>3</v>
          </cell>
          <cell r="AE150" t="str">
            <v>-</v>
          </cell>
          <cell r="AF150" t="str">
            <v>-</v>
          </cell>
          <cell r="AG150">
            <v>3</v>
          </cell>
          <cell r="AH150">
            <v>37</v>
          </cell>
          <cell r="AI150">
            <v>1</v>
          </cell>
          <cell r="AJ150">
            <v>9</v>
          </cell>
          <cell r="AK150">
            <v>7</v>
          </cell>
          <cell r="AL150">
            <v>22</v>
          </cell>
        </row>
        <row r="151">
          <cell r="B151" t="str">
            <v>大足町</v>
          </cell>
          <cell r="C151">
            <v>39</v>
          </cell>
          <cell r="D151">
            <v>188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>
            <v>8</v>
          </cell>
          <cell r="J151">
            <v>29</v>
          </cell>
          <cell r="K151">
            <v>3</v>
          </cell>
          <cell r="L151">
            <v>13</v>
          </cell>
          <cell r="M151" t="str">
            <v>-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>
            <v>9</v>
          </cell>
          <cell r="T151">
            <v>35</v>
          </cell>
          <cell r="U151" t="str">
            <v>-</v>
          </cell>
          <cell r="V151" t="str">
            <v>-</v>
          </cell>
          <cell r="W151">
            <v>2</v>
          </cell>
          <cell r="X151">
            <v>9</v>
          </cell>
          <cell r="Y151">
            <v>1</v>
          </cell>
          <cell r="Z151">
            <v>3</v>
          </cell>
          <cell r="AA151">
            <v>3</v>
          </cell>
          <cell r="AB151">
            <v>39</v>
          </cell>
          <cell r="AC151">
            <v>4</v>
          </cell>
          <cell r="AD151">
            <v>6</v>
          </cell>
          <cell r="AE151">
            <v>3</v>
          </cell>
          <cell r="AF151">
            <v>7</v>
          </cell>
          <cell r="AG151">
            <v>3</v>
          </cell>
          <cell r="AH151">
            <v>18</v>
          </cell>
          <cell r="AI151">
            <v>1</v>
          </cell>
          <cell r="AJ151">
            <v>3</v>
          </cell>
          <cell r="AK151">
            <v>2</v>
          </cell>
          <cell r="AL151">
            <v>26</v>
          </cell>
        </row>
        <row r="152">
          <cell r="B152" t="str">
            <v>大町１丁目</v>
          </cell>
          <cell r="C152">
            <v>28</v>
          </cell>
          <cell r="D152">
            <v>787</v>
          </cell>
          <cell r="E152" t="str">
            <v>-</v>
          </cell>
          <cell r="F152" t="str">
            <v>-</v>
          </cell>
          <cell r="G152" t="str">
            <v>-</v>
          </cell>
          <cell r="H152" t="str">
            <v>-</v>
          </cell>
          <cell r="I152" t="str">
            <v>-</v>
          </cell>
          <cell r="J152" t="str">
            <v>-</v>
          </cell>
          <cell r="K152" t="str">
            <v>-</v>
          </cell>
          <cell r="L152" t="str">
            <v>-</v>
          </cell>
          <cell r="M152" t="str">
            <v>-</v>
          </cell>
          <cell r="N152" t="str">
            <v>-</v>
          </cell>
          <cell r="O152">
            <v>3</v>
          </cell>
          <cell r="P152">
            <v>40</v>
          </cell>
          <cell r="Q152" t="str">
            <v>-</v>
          </cell>
          <cell r="R152" t="str">
            <v>-</v>
          </cell>
          <cell r="S152">
            <v>4</v>
          </cell>
          <cell r="T152">
            <v>13</v>
          </cell>
          <cell r="U152">
            <v>6</v>
          </cell>
          <cell r="V152">
            <v>116</v>
          </cell>
          <cell r="W152">
            <v>3</v>
          </cell>
          <cell r="X152">
            <v>5</v>
          </cell>
          <cell r="Y152">
            <v>5</v>
          </cell>
          <cell r="Z152">
            <v>176</v>
          </cell>
          <cell r="AA152" t="str">
            <v>-</v>
          </cell>
          <cell r="AB152" t="str">
            <v>-</v>
          </cell>
          <cell r="AC152" t="str">
            <v>-</v>
          </cell>
          <cell r="AD152" t="str">
            <v>-</v>
          </cell>
          <cell r="AE152" t="str">
            <v>-</v>
          </cell>
          <cell r="AF152" t="str">
            <v>-</v>
          </cell>
          <cell r="AG152">
            <v>1</v>
          </cell>
          <cell r="AH152">
            <v>7</v>
          </cell>
          <cell r="AI152" t="str">
            <v>-</v>
          </cell>
          <cell r="AJ152" t="str">
            <v>-</v>
          </cell>
          <cell r="AK152">
            <v>6</v>
          </cell>
          <cell r="AL152">
            <v>430</v>
          </cell>
        </row>
        <row r="153">
          <cell r="B153" t="str">
            <v>大町２丁目</v>
          </cell>
          <cell r="C153">
            <v>22</v>
          </cell>
          <cell r="D153">
            <v>411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  <cell r="K153">
            <v>2</v>
          </cell>
          <cell r="L153">
            <v>19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>
            <v>2</v>
          </cell>
          <cell r="T153">
            <v>5</v>
          </cell>
          <cell r="U153">
            <v>4</v>
          </cell>
          <cell r="V153">
            <v>244</v>
          </cell>
          <cell r="W153">
            <v>3</v>
          </cell>
          <cell r="X153">
            <v>28</v>
          </cell>
          <cell r="Y153">
            <v>3</v>
          </cell>
          <cell r="Z153">
            <v>10</v>
          </cell>
          <cell r="AA153">
            <v>1</v>
          </cell>
          <cell r="AB153">
            <v>4</v>
          </cell>
          <cell r="AC153" t="str">
            <v>-</v>
          </cell>
          <cell r="AD153" t="str">
            <v>-</v>
          </cell>
          <cell r="AE153">
            <v>1</v>
          </cell>
          <cell r="AF153">
            <v>22</v>
          </cell>
          <cell r="AG153">
            <v>2</v>
          </cell>
          <cell r="AH153">
            <v>54</v>
          </cell>
          <cell r="AI153" t="str">
            <v>-</v>
          </cell>
          <cell r="AJ153" t="str">
            <v>-</v>
          </cell>
          <cell r="AK153">
            <v>4</v>
          </cell>
          <cell r="AL153">
            <v>25</v>
          </cell>
        </row>
        <row r="154">
          <cell r="B154" t="str">
            <v>大町３丁目</v>
          </cell>
          <cell r="C154">
            <v>60</v>
          </cell>
          <cell r="D154">
            <v>546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>
            <v>1</v>
          </cell>
          <cell r="J154">
            <v>2</v>
          </cell>
          <cell r="K154" t="str">
            <v>-</v>
          </cell>
          <cell r="L154" t="str">
            <v>-</v>
          </cell>
          <cell r="M154">
            <v>1</v>
          </cell>
          <cell r="N154">
            <v>2</v>
          </cell>
          <cell r="O154">
            <v>5</v>
          </cell>
          <cell r="P154">
            <v>158</v>
          </cell>
          <cell r="Q154" t="str">
            <v>-</v>
          </cell>
          <cell r="R154" t="str">
            <v>-</v>
          </cell>
          <cell r="S154">
            <v>10</v>
          </cell>
          <cell r="T154">
            <v>52</v>
          </cell>
          <cell r="U154">
            <v>3</v>
          </cell>
          <cell r="V154">
            <v>14</v>
          </cell>
          <cell r="W154">
            <v>7</v>
          </cell>
          <cell r="X154">
            <v>67</v>
          </cell>
          <cell r="Y154">
            <v>14</v>
          </cell>
          <cell r="Z154">
            <v>122</v>
          </cell>
          <cell r="AA154">
            <v>3</v>
          </cell>
          <cell r="AB154">
            <v>9</v>
          </cell>
          <cell r="AC154">
            <v>1</v>
          </cell>
          <cell r="AD154">
            <v>2</v>
          </cell>
          <cell r="AE154" t="str">
            <v>-</v>
          </cell>
          <cell r="AF154" t="str">
            <v>-</v>
          </cell>
          <cell r="AG154">
            <v>1</v>
          </cell>
          <cell r="AH154">
            <v>5</v>
          </cell>
          <cell r="AI154" t="str">
            <v>-</v>
          </cell>
          <cell r="AJ154" t="str">
            <v>-</v>
          </cell>
          <cell r="AK154">
            <v>14</v>
          </cell>
          <cell r="AL154">
            <v>113</v>
          </cell>
        </row>
        <row r="155">
          <cell r="B155" t="str">
            <v>大塚町</v>
          </cell>
          <cell r="C155">
            <v>156</v>
          </cell>
          <cell r="D155">
            <v>1672</v>
          </cell>
          <cell r="E155">
            <v>1</v>
          </cell>
          <cell r="F155">
            <v>24</v>
          </cell>
          <cell r="G155" t="str">
            <v>-</v>
          </cell>
          <cell r="H155" t="str">
            <v>-</v>
          </cell>
          <cell r="I155">
            <v>17</v>
          </cell>
          <cell r="J155">
            <v>91</v>
          </cell>
          <cell r="K155">
            <v>11</v>
          </cell>
          <cell r="L155">
            <v>144</v>
          </cell>
          <cell r="M155" t="str">
            <v>-</v>
          </cell>
          <cell r="N155" t="str">
            <v>-</v>
          </cell>
          <cell r="O155" t="str">
            <v>-</v>
          </cell>
          <cell r="P155" t="str">
            <v>-</v>
          </cell>
          <cell r="Q155">
            <v>1</v>
          </cell>
          <cell r="R155">
            <v>54</v>
          </cell>
          <cell r="S155">
            <v>29</v>
          </cell>
          <cell r="T155">
            <v>256</v>
          </cell>
          <cell r="U155">
            <v>2</v>
          </cell>
          <cell r="V155">
            <v>19</v>
          </cell>
          <cell r="W155">
            <v>18</v>
          </cell>
          <cell r="X155">
            <v>58</v>
          </cell>
          <cell r="Y155">
            <v>9</v>
          </cell>
          <cell r="Z155">
            <v>39</v>
          </cell>
          <cell r="AA155">
            <v>9</v>
          </cell>
          <cell r="AB155">
            <v>76</v>
          </cell>
          <cell r="AC155">
            <v>13</v>
          </cell>
          <cell r="AD155">
            <v>80</v>
          </cell>
          <cell r="AE155">
            <v>4</v>
          </cell>
          <cell r="AF155">
            <v>99</v>
          </cell>
          <cell r="AG155">
            <v>28</v>
          </cell>
          <cell r="AH155">
            <v>537</v>
          </cell>
          <cell r="AI155">
            <v>1</v>
          </cell>
          <cell r="AJ155">
            <v>13</v>
          </cell>
          <cell r="AK155">
            <v>13</v>
          </cell>
          <cell r="AL155">
            <v>182</v>
          </cell>
        </row>
        <row r="156">
          <cell r="B156" t="str">
            <v>谷津町</v>
          </cell>
          <cell r="C156">
            <v>43</v>
          </cell>
          <cell r="D156">
            <v>1081</v>
          </cell>
          <cell r="E156">
            <v>2</v>
          </cell>
          <cell r="F156">
            <v>61</v>
          </cell>
          <cell r="G156" t="str">
            <v>-</v>
          </cell>
          <cell r="H156" t="str">
            <v>-</v>
          </cell>
          <cell r="I156">
            <v>9</v>
          </cell>
          <cell r="J156">
            <v>257</v>
          </cell>
          <cell r="K156">
            <v>5</v>
          </cell>
          <cell r="L156">
            <v>122</v>
          </cell>
          <cell r="M156" t="str">
            <v>-</v>
          </cell>
          <cell r="N156" t="str">
            <v>-</v>
          </cell>
          <cell r="O156">
            <v>2</v>
          </cell>
          <cell r="P156">
            <v>170</v>
          </cell>
          <cell r="Q156">
            <v>3</v>
          </cell>
          <cell r="R156">
            <v>103</v>
          </cell>
          <cell r="S156">
            <v>11</v>
          </cell>
          <cell r="T156">
            <v>248</v>
          </cell>
          <cell r="U156">
            <v>1</v>
          </cell>
          <cell r="V156">
            <v>1</v>
          </cell>
          <cell r="W156">
            <v>1</v>
          </cell>
          <cell r="X156">
            <v>1</v>
          </cell>
          <cell r="Y156">
            <v>3</v>
          </cell>
          <cell r="Z156">
            <v>75</v>
          </cell>
          <cell r="AA156">
            <v>1</v>
          </cell>
          <cell r="AB156">
            <v>5</v>
          </cell>
          <cell r="AC156">
            <v>1</v>
          </cell>
          <cell r="AD156">
            <v>2</v>
          </cell>
          <cell r="AE156" t="str">
            <v>-</v>
          </cell>
          <cell r="AF156" t="str">
            <v>-</v>
          </cell>
          <cell r="AG156" t="str">
            <v>-</v>
          </cell>
          <cell r="AH156" t="str">
            <v>-</v>
          </cell>
          <cell r="AI156" t="str">
            <v>-</v>
          </cell>
          <cell r="AJ156" t="str">
            <v>-</v>
          </cell>
          <cell r="AK156">
            <v>4</v>
          </cell>
          <cell r="AL156">
            <v>36</v>
          </cell>
        </row>
        <row r="157">
          <cell r="B157" t="str">
            <v>谷田町</v>
          </cell>
          <cell r="C157">
            <v>25</v>
          </cell>
          <cell r="D157">
            <v>243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>
            <v>9</v>
          </cell>
          <cell r="J157">
            <v>101</v>
          </cell>
          <cell r="K157">
            <v>1</v>
          </cell>
          <cell r="L157">
            <v>35</v>
          </cell>
          <cell r="M157" t="str">
            <v>-</v>
          </cell>
          <cell r="N157" t="str">
            <v>-</v>
          </cell>
          <cell r="O157" t="str">
            <v>-</v>
          </cell>
          <cell r="P157" t="str">
            <v>-</v>
          </cell>
          <cell r="Q157">
            <v>1</v>
          </cell>
          <cell r="R157">
            <v>5</v>
          </cell>
          <cell r="S157">
            <v>6</v>
          </cell>
          <cell r="T157">
            <v>32</v>
          </cell>
          <cell r="U157" t="str">
            <v>-</v>
          </cell>
          <cell r="V157" t="str">
            <v>-</v>
          </cell>
          <cell r="W157" t="str">
            <v>-</v>
          </cell>
          <cell r="X157" t="str">
            <v>-</v>
          </cell>
          <cell r="Y157" t="str">
            <v>-</v>
          </cell>
          <cell r="Z157" t="str">
            <v>-</v>
          </cell>
          <cell r="AA157">
            <v>4</v>
          </cell>
          <cell r="AB157">
            <v>59</v>
          </cell>
          <cell r="AC157">
            <v>2</v>
          </cell>
          <cell r="AD157">
            <v>4</v>
          </cell>
          <cell r="AE157" t="str">
            <v>-</v>
          </cell>
          <cell r="AF157" t="str">
            <v>-</v>
          </cell>
          <cell r="AG157">
            <v>1</v>
          </cell>
          <cell r="AH157">
            <v>2</v>
          </cell>
          <cell r="AI157" t="str">
            <v>-</v>
          </cell>
          <cell r="AJ157" t="str">
            <v>-</v>
          </cell>
          <cell r="AK157">
            <v>1</v>
          </cell>
          <cell r="AL157">
            <v>5</v>
          </cell>
        </row>
        <row r="158">
          <cell r="B158" t="str">
            <v>筑地町</v>
          </cell>
          <cell r="C158">
            <v>7</v>
          </cell>
          <cell r="D158">
            <v>17</v>
          </cell>
          <cell r="E158" t="str">
            <v>-</v>
          </cell>
          <cell r="F158" t="str">
            <v>-</v>
          </cell>
          <cell r="G158" t="str">
            <v>-</v>
          </cell>
          <cell r="H158" t="str">
            <v>-</v>
          </cell>
          <cell r="I158">
            <v>1</v>
          </cell>
          <cell r="J158">
            <v>5</v>
          </cell>
          <cell r="K158" t="str">
            <v>-</v>
          </cell>
          <cell r="L158" t="str">
            <v>-</v>
          </cell>
          <cell r="M158" t="str">
            <v>-</v>
          </cell>
          <cell r="N158" t="str">
            <v>-</v>
          </cell>
          <cell r="O158" t="str">
            <v>-</v>
          </cell>
          <cell r="P158" t="str">
            <v>-</v>
          </cell>
          <cell r="Q158" t="str">
            <v>-</v>
          </cell>
          <cell r="R158" t="str">
            <v>-</v>
          </cell>
          <cell r="S158">
            <v>3</v>
          </cell>
          <cell r="T158">
            <v>8</v>
          </cell>
          <cell r="U158" t="str">
            <v>-</v>
          </cell>
          <cell r="V158" t="str">
            <v>-</v>
          </cell>
          <cell r="W158" t="str">
            <v>-</v>
          </cell>
          <cell r="X158" t="str">
            <v>-</v>
          </cell>
          <cell r="Y158" t="str">
            <v>-</v>
          </cell>
          <cell r="Z158" t="str">
            <v>-</v>
          </cell>
          <cell r="AA158" t="str">
            <v>-</v>
          </cell>
          <cell r="AB158" t="str">
            <v>-</v>
          </cell>
          <cell r="AC158" t="str">
            <v>-</v>
          </cell>
          <cell r="AD158" t="str">
            <v>-</v>
          </cell>
          <cell r="AE158" t="str">
            <v>-</v>
          </cell>
          <cell r="AF158" t="str">
            <v>-</v>
          </cell>
          <cell r="AG158" t="str">
            <v>-</v>
          </cell>
          <cell r="AH158" t="str">
            <v>-</v>
          </cell>
          <cell r="AI158" t="str">
            <v>-</v>
          </cell>
          <cell r="AJ158" t="str">
            <v>-</v>
          </cell>
          <cell r="AK158">
            <v>3</v>
          </cell>
          <cell r="AL158">
            <v>4</v>
          </cell>
        </row>
        <row r="159">
          <cell r="B159" t="str">
            <v>中央１丁目</v>
          </cell>
          <cell r="C159">
            <v>67</v>
          </cell>
          <cell r="D159">
            <v>679</v>
          </cell>
          <cell r="E159" t="str">
            <v>-</v>
          </cell>
          <cell r="F159" t="str">
            <v>-</v>
          </cell>
          <cell r="G159" t="str">
            <v>-</v>
          </cell>
          <cell r="H159" t="str">
            <v>-</v>
          </cell>
          <cell r="I159">
            <v>4</v>
          </cell>
          <cell r="J159">
            <v>37</v>
          </cell>
          <cell r="K159" t="str">
            <v>-</v>
          </cell>
          <cell r="L159" t="str">
            <v>-</v>
          </cell>
          <cell r="M159" t="str">
            <v>-</v>
          </cell>
          <cell r="N159" t="str">
            <v>-</v>
          </cell>
          <cell r="O159">
            <v>2</v>
          </cell>
          <cell r="P159">
            <v>71</v>
          </cell>
          <cell r="Q159" t="str">
            <v>-</v>
          </cell>
          <cell r="R159" t="str">
            <v>-</v>
          </cell>
          <cell r="S159">
            <v>7</v>
          </cell>
          <cell r="T159">
            <v>18</v>
          </cell>
          <cell r="U159">
            <v>6</v>
          </cell>
          <cell r="V159">
            <v>142</v>
          </cell>
          <cell r="W159">
            <v>7</v>
          </cell>
          <cell r="X159">
            <v>40</v>
          </cell>
          <cell r="Y159">
            <v>3</v>
          </cell>
          <cell r="Z159">
            <v>36</v>
          </cell>
          <cell r="AA159">
            <v>20</v>
          </cell>
          <cell r="AB159">
            <v>70</v>
          </cell>
          <cell r="AC159">
            <v>4</v>
          </cell>
          <cell r="AD159">
            <v>26</v>
          </cell>
          <cell r="AE159" t="str">
            <v>-</v>
          </cell>
          <cell r="AF159" t="str">
            <v>-</v>
          </cell>
          <cell r="AG159">
            <v>4</v>
          </cell>
          <cell r="AH159">
            <v>14</v>
          </cell>
          <cell r="AI159" t="str">
            <v>-</v>
          </cell>
          <cell r="AJ159" t="str">
            <v>-</v>
          </cell>
          <cell r="AK159">
            <v>10</v>
          </cell>
          <cell r="AL159">
            <v>225</v>
          </cell>
        </row>
        <row r="160">
          <cell r="B160" t="str">
            <v>中央２丁目</v>
          </cell>
          <cell r="C160">
            <v>90</v>
          </cell>
          <cell r="D160">
            <v>1108</v>
          </cell>
          <cell r="E160" t="str">
            <v>-</v>
          </cell>
          <cell r="F160" t="str">
            <v>-</v>
          </cell>
          <cell r="G160" t="str">
            <v>-</v>
          </cell>
          <cell r="H160" t="str">
            <v>-</v>
          </cell>
          <cell r="I160">
            <v>4</v>
          </cell>
          <cell r="J160">
            <v>52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>
            <v>4</v>
          </cell>
          <cell r="P160">
            <v>80</v>
          </cell>
          <cell r="Q160">
            <v>1</v>
          </cell>
          <cell r="R160">
            <v>18</v>
          </cell>
          <cell r="S160">
            <v>16</v>
          </cell>
          <cell r="T160">
            <v>107</v>
          </cell>
          <cell r="U160">
            <v>5</v>
          </cell>
          <cell r="V160">
            <v>81</v>
          </cell>
          <cell r="W160">
            <v>5</v>
          </cell>
          <cell r="X160">
            <v>84</v>
          </cell>
          <cell r="Y160">
            <v>9</v>
          </cell>
          <cell r="Z160">
            <v>45</v>
          </cell>
          <cell r="AA160">
            <v>23</v>
          </cell>
          <cell r="AB160">
            <v>216</v>
          </cell>
          <cell r="AC160">
            <v>7</v>
          </cell>
          <cell r="AD160">
            <v>28</v>
          </cell>
          <cell r="AE160" t="str">
            <v>-</v>
          </cell>
          <cell r="AF160" t="str">
            <v>-</v>
          </cell>
          <cell r="AG160">
            <v>2</v>
          </cell>
          <cell r="AH160">
            <v>16</v>
          </cell>
          <cell r="AI160">
            <v>1</v>
          </cell>
          <cell r="AJ160">
            <v>6</v>
          </cell>
          <cell r="AK160">
            <v>13</v>
          </cell>
          <cell r="AL160">
            <v>375</v>
          </cell>
        </row>
        <row r="161">
          <cell r="B161" t="str">
            <v>中河内町</v>
          </cell>
          <cell r="C161">
            <v>17</v>
          </cell>
          <cell r="D161">
            <v>148</v>
          </cell>
          <cell r="E161" t="str">
            <v>-</v>
          </cell>
          <cell r="F161" t="str">
            <v>-</v>
          </cell>
          <cell r="G161" t="str">
            <v>-</v>
          </cell>
          <cell r="H161" t="str">
            <v>-</v>
          </cell>
          <cell r="I161">
            <v>1</v>
          </cell>
          <cell r="J161">
            <v>20</v>
          </cell>
          <cell r="K161">
            <v>3</v>
          </cell>
          <cell r="L161">
            <v>5</v>
          </cell>
          <cell r="M161" t="str">
            <v>-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  <cell r="R161" t="str">
            <v>-</v>
          </cell>
          <cell r="S161">
            <v>5</v>
          </cell>
          <cell r="T161">
            <v>31</v>
          </cell>
          <cell r="U161" t="str">
            <v>-</v>
          </cell>
          <cell r="V161" t="str">
            <v>-</v>
          </cell>
          <cell r="W161" t="str">
            <v>-</v>
          </cell>
          <cell r="X161" t="str">
            <v>-</v>
          </cell>
          <cell r="Y161" t="str">
            <v>-</v>
          </cell>
          <cell r="Z161" t="str">
            <v>-</v>
          </cell>
          <cell r="AA161">
            <v>2</v>
          </cell>
          <cell r="AB161">
            <v>45</v>
          </cell>
          <cell r="AC161">
            <v>3</v>
          </cell>
          <cell r="AD161">
            <v>37</v>
          </cell>
          <cell r="AE161">
            <v>1</v>
          </cell>
          <cell r="AF161">
            <v>1</v>
          </cell>
          <cell r="AG161" t="str">
            <v>-</v>
          </cell>
          <cell r="AH161" t="str">
            <v>-</v>
          </cell>
          <cell r="AI161" t="str">
            <v>-</v>
          </cell>
          <cell r="AJ161" t="str">
            <v>-</v>
          </cell>
          <cell r="AK161">
            <v>2</v>
          </cell>
          <cell r="AL161">
            <v>9</v>
          </cell>
        </row>
        <row r="162">
          <cell r="B162" t="str">
            <v>中丸町</v>
          </cell>
          <cell r="C162">
            <v>53</v>
          </cell>
          <cell r="D162">
            <v>396</v>
          </cell>
          <cell r="E162">
            <v>1</v>
          </cell>
          <cell r="F162">
            <v>6</v>
          </cell>
          <cell r="G162" t="str">
            <v>-</v>
          </cell>
          <cell r="H162" t="str">
            <v>-</v>
          </cell>
          <cell r="I162">
            <v>3</v>
          </cell>
          <cell r="J162">
            <v>26</v>
          </cell>
          <cell r="K162">
            <v>4</v>
          </cell>
          <cell r="L162">
            <v>16</v>
          </cell>
          <cell r="M162" t="str">
            <v>-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  <cell r="R162" t="str">
            <v>-</v>
          </cell>
          <cell r="S162">
            <v>17</v>
          </cell>
          <cell r="T162">
            <v>126</v>
          </cell>
          <cell r="U162" t="str">
            <v>-</v>
          </cell>
          <cell r="V162" t="str">
            <v>-</v>
          </cell>
          <cell r="W162">
            <v>4</v>
          </cell>
          <cell r="X162">
            <v>28</v>
          </cell>
          <cell r="Y162">
            <v>4</v>
          </cell>
          <cell r="Z162">
            <v>10</v>
          </cell>
          <cell r="AA162">
            <v>1</v>
          </cell>
          <cell r="AB162">
            <v>1</v>
          </cell>
          <cell r="AC162">
            <v>2</v>
          </cell>
          <cell r="AD162">
            <v>4</v>
          </cell>
          <cell r="AE162">
            <v>4</v>
          </cell>
          <cell r="AF162">
            <v>47</v>
          </cell>
          <cell r="AG162">
            <v>10</v>
          </cell>
          <cell r="AH162">
            <v>124</v>
          </cell>
          <cell r="AI162" t="str">
            <v>-</v>
          </cell>
          <cell r="AJ162" t="str">
            <v>-</v>
          </cell>
          <cell r="AK162">
            <v>3</v>
          </cell>
          <cell r="AL162">
            <v>8</v>
          </cell>
        </row>
        <row r="163">
          <cell r="B163" t="str">
            <v>中原町</v>
          </cell>
          <cell r="C163">
            <v>22</v>
          </cell>
          <cell r="D163">
            <v>227</v>
          </cell>
          <cell r="E163" t="str">
            <v>-</v>
          </cell>
          <cell r="F163" t="str">
            <v>-</v>
          </cell>
          <cell r="G163" t="str">
            <v>-</v>
          </cell>
          <cell r="H163" t="str">
            <v>-</v>
          </cell>
          <cell r="I163">
            <v>3</v>
          </cell>
          <cell r="J163">
            <v>17</v>
          </cell>
          <cell r="K163">
            <v>1</v>
          </cell>
          <cell r="L163">
            <v>3</v>
          </cell>
          <cell r="M163" t="str">
            <v>-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>
            <v>6</v>
          </cell>
          <cell r="T163">
            <v>33</v>
          </cell>
          <cell r="U163" t="str">
            <v>-</v>
          </cell>
          <cell r="V163" t="str">
            <v>-</v>
          </cell>
          <cell r="W163">
            <v>1</v>
          </cell>
          <cell r="X163">
            <v>2</v>
          </cell>
          <cell r="Y163">
            <v>2</v>
          </cell>
          <cell r="Z163">
            <v>8</v>
          </cell>
          <cell r="AA163">
            <v>4</v>
          </cell>
          <cell r="AB163">
            <v>126</v>
          </cell>
          <cell r="AC163" t="str">
            <v>-</v>
          </cell>
          <cell r="AD163" t="str">
            <v>-</v>
          </cell>
          <cell r="AE163">
            <v>1</v>
          </cell>
          <cell r="AF163">
            <v>1</v>
          </cell>
          <cell r="AG163">
            <v>1</v>
          </cell>
          <cell r="AH163">
            <v>5</v>
          </cell>
          <cell r="AI163" t="str">
            <v>-</v>
          </cell>
          <cell r="AJ163" t="str">
            <v>-</v>
          </cell>
          <cell r="AK163">
            <v>3</v>
          </cell>
          <cell r="AL163">
            <v>32</v>
          </cell>
        </row>
        <row r="164">
          <cell r="B164" t="str">
            <v>中大野</v>
          </cell>
          <cell r="C164">
            <v>1</v>
          </cell>
          <cell r="D164">
            <v>1</v>
          </cell>
          <cell r="E164" t="str">
            <v>-</v>
          </cell>
          <cell r="F164" t="str">
            <v>-</v>
          </cell>
          <cell r="G164" t="str">
            <v>-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  <cell r="L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-</v>
          </cell>
          <cell r="V164" t="str">
            <v>-</v>
          </cell>
          <cell r="W164" t="str">
            <v>-</v>
          </cell>
          <cell r="X164" t="str">
            <v>-</v>
          </cell>
          <cell r="Y164" t="str">
            <v>-</v>
          </cell>
          <cell r="Z164" t="str">
            <v>-</v>
          </cell>
          <cell r="AA164" t="str">
            <v>-</v>
          </cell>
          <cell r="AB164" t="str">
            <v>-</v>
          </cell>
          <cell r="AC164">
            <v>1</v>
          </cell>
          <cell r="AD164">
            <v>1</v>
          </cell>
          <cell r="AE164" t="str">
            <v>-</v>
          </cell>
          <cell r="AF164" t="str">
            <v>-</v>
          </cell>
          <cell r="AG164" t="str">
            <v>-</v>
          </cell>
          <cell r="AH164" t="str">
            <v>-</v>
          </cell>
          <cell r="AI164" t="str">
            <v>-</v>
          </cell>
          <cell r="AJ164" t="str">
            <v>-</v>
          </cell>
          <cell r="AK164" t="str">
            <v>-</v>
          </cell>
          <cell r="AL164" t="str">
            <v>-</v>
          </cell>
        </row>
        <row r="165">
          <cell r="B165" t="str">
            <v>朝日町</v>
          </cell>
          <cell r="C165">
            <v>11</v>
          </cell>
          <cell r="D165">
            <v>41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>
            <v>1</v>
          </cell>
          <cell r="T165">
            <v>4</v>
          </cell>
          <cell r="U165" t="str">
            <v>-</v>
          </cell>
          <cell r="V165" t="str">
            <v>-</v>
          </cell>
          <cell r="W165">
            <v>1</v>
          </cell>
          <cell r="X165">
            <v>2</v>
          </cell>
          <cell r="Y165">
            <v>1</v>
          </cell>
          <cell r="Z165">
            <v>15</v>
          </cell>
          <cell r="AA165" t="str">
            <v>-</v>
          </cell>
          <cell r="AB165" t="str">
            <v>-</v>
          </cell>
          <cell r="AC165">
            <v>4</v>
          </cell>
          <cell r="AD165">
            <v>7</v>
          </cell>
          <cell r="AE165">
            <v>1</v>
          </cell>
          <cell r="AF165">
            <v>1</v>
          </cell>
          <cell r="AG165">
            <v>1</v>
          </cell>
          <cell r="AH165">
            <v>8</v>
          </cell>
          <cell r="AI165" t="str">
            <v>-</v>
          </cell>
          <cell r="AJ165" t="str">
            <v>-</v>
          </cell>
          <cell r="AK165">
            <v>2</v>
          </cell>
          <cell r="AL165">
            <v>4</v>
          </cell>
        </row>
        <row r="166">
          <cell r="B166" t="str">
            <v>天王町</v>
          </cell>
          <cell r="C166">
            <v>38</v>
          </cell>
          <cell r="D166">
            <v>677</v>
          </cell>
          <cell r="E166" t="str">
            <v>-</v>
          </cell>
          <cell r="F166" t="str">
            <v>-</v>
          </cell>
          <cell r="G166" t="str">
            <v>-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  <cell r="L166" t="str">
            <v>-</v>
          </cell>
          <cell r="M166" t="str">
            <v>-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  <cell r="R166" t="str">
            <v>-</v>
          </cell>
          <cell r="S166">
            <v>4</v>
          </cell>
          <cell r="T166">
            <v>11</v>
          </cell>
          <cell r="U166">
            <v>1</v>
          </cell>
          <cell r="V166">
            <v>4</v>
          </cell>
          <cell r="W166">
            <v>4</v>
          </cell>
          <cell r="X166">
            <v>7</v>
          </cell>
          <cell r="Y166" t="str">
            <v>-</v>
          </cell>
          <cell r="Z166" t="str">
            <v>-</v>
          </cell>
          <cell r="AA166">
            <v>7</v>
          </cell>
          <cell r="AB166">
            <v>49</v>
          </cell>
          <cell r="AC166">
            <v>16</v>
          </cell>
          <cell r="AD166">
            <v>580</v>
          </cell>
          <cell r="AE166">
            <v>3</v>
          </cell>
          <cell r="AF166">
            <v>9</v>
          </cell>
          <cell r="AG166">
            <v>2</v>
          </cell>
          <cell r="AH166">
            <v>10</v>
          </cell>
          <cell r="AI166" t="str">
            <v>-</v>
          </cell>
          <cell r="AJ166" t="str">
            <v>-</v>
          </cell>
          <cell r="AK166">
            <v>1</v>
          </cell>
          <cell r="AL166">
            <v>7</v>
          </cell>
        </row>
        <row r="167">
          <cell r="B167" t="str">
            <v>田谷町</v>
          </cell>
          <cell r="C167">
            <v>18</v>
          </cell>
          <cell r="D167">
            <v>235</v>
          </cell>
          <cell r="E167" t="str">
            <v>-</v>
          </cell>
          <cell r="F167" t="str">
            <v>-</v>
          </cell>
          <cell r="G167" t="str">
            <v>-</v>
          </cell>
          <cell r="H167" t="str">
            <v>-</v>
          </cell>
          <cell r="I167">
            <v>6</v>
          </cell>
          <cell r="J167">
            <v>13</v>
          </cell>
          <cell r="K167">
            <v>2</v>
          </cell>
          <cell r="L167">
            <v>110</v>
          </cell>
          <cell r="M167" t="str">
            <v>-</v>
          </cell>
          <cell r="N167" t="str">
            <v>-</v>
          </cell>
          <cell r="O167">
            <v>1</v>
          </cell>
          <cell r="P167">
            <v>8</v>
          </cell>
          <cell r="Q167" t="str">
            <v>-</v>
          </cell>
          <cell r="R167" t="str">
            <v>-</v>
          </cell>
          <cell r="S167">
            <v>4</v>
          </cell>
          <cell r="T167">
            <v>41</v>
          </cell>
          <cell r="U167">
            <v>1</v>
          </cell>
          <cell r="V167">
            <v>1</v>
          </cell>
          <cell r="W167" t="str">
            <v>-</v>
          </cell>
          <cell r="X167" t="str">
            <v>-</v>
          </cell>
          <cell r="Y167">
            <v>1</v>
          </cell>
          <cell r="Z167">
            <v>48</v>
          </cell>
          <cell r="AA167" t="str">
            <v>-</v>
          </cell>
          <cell r="AB167" t="str">
            <v>-</v>
          </cell>
          <cell r="AC167" t="str">
            <v>-</v>
          </cell>
          <cell r="AD167" t="str">
            <v>-</v>
          </cell>
          <cell r="AE167" t="str">
            <v>-</v>
          </cell>
          <cell r="AF167" t="str">
            <v>-</v>
          </cell>
          <cell r="AG167">
            <v>1</v>
          </cell>
          <cell r="AH167">
            <v>6</v>
          </cell>
          <cell r="AI167" t="str">
            <v>-</v>
          </cell>
          <cell r="AJ167" t="str">
            <v>-</v>
          </cell>
          <cell r="AK167">
            <v>2</v>
          </cell>
          <cell r="AL167">
            <v>8</v>
          </cell>
        </row>
        <row r="168">
          <cell r="B168" t="str">
            <v>田島町</v>
          </cell>
          <cell r="C168">
            <v>13</v>
          </cell>
          <cell r="D168">
            <v>103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>
            <v>5</v>
          </cell>
          <cell r="J168">
            <v>14</v>
          </cell>
          <cell r="K168">
            <v>1</v>
          </cell>
          <cell r="L168">
            <v>2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>
            <v>1</v>
          </cell>
          <cell r="R168">
            <v>27</v>
          </cell>
          <cell r="S168" t="str">
            <v>-</v>
          </cell>
          <cell r="T168" t="str">
            <v>-</v>
          </cell>
          <cell r="U168" t="str">
            <v>-</v>
          </cell>
          <cell r="V168" t="str">
            <v>-</v>
          </cell>
          <cell r="W168" t="str">
            <v>-</v>
          </cell>
          <cell r="X168" t="str">
            <v>-</v>
          </cell>
          <cell r="Y168" t="str">
            <v>-</v>
          </cell>
          <cell r="Z168" t="str">
            <v>-</v>
          </cell>
          <cell r="AA168" t="str">
            <v>-</v>
          </cell>
          <cell r="AB168" t="str">
            <v>-</v>
          </cell>
          <cell r="AC168">
            <v>1</v>
          </cell>
          <cell r="AD168">
            <v>5</v>
          </cell>
          <cell r="AE168" t="str">
            <v>-</v>
          </cell>
          <cell r="AF168" t="str">
            <v>-</v>
          </cell>
          <cell r="AG168">
            <v>4</v>
          </cell>
          <cell r="AH168">
            <v>52</v>
          </cell>
          <cell r="AI168" t="str">
            <v>-</v>
          </cell>
          <cell r="AJ168" t="str">
            <v>-</v>
          </cell>
          <cell r="AK168">
            <v>1</v>
          </cell>
          <cell r="AL168">
            <v>3</v>
          </cell>
        </row>
        <row r="169">
          <cell r="B169" t="str">
            <v>田野町</v>
          </cell>
          <cell r="C169">
            <v>14</v>
          </cell>
          <cell r="D169">
            <v>91</v>
          </cell>
          <cell r="E169" t="str">
            <v>-</v>
          </cell>
          <cell r="F169" t="str">
            <v>-</v>
          </cell>
          <cell r="G169" t="str">
            <v>-</v>
          </cell>
          <cell r="H169" t="str">
            <v>-</v>
          </cell>
          <cell r="I169">
            <v>5</v>
          </cell>
          <cell r="J169">
            <v>27</v>
          </cell>
          <cell r="K169" t="str">
            <v>-</v>
          </cell>
          <cell r="L169" t="str">
            <v>-</v>
          </cell>
          <cell r="M169" t="str">
            <v>-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  <cell r="R169" t="str">
            <v>-</v>
          </cell>
          <cell r="S169">
            <v>3</v>
          </cell>
          <cell r="T169">
            <v>21</v>
          </cell>
          <cell r="U169" t="str">
            <v>-</v>
          </cell>
          <cell r="V169" t="str">
            <v>-</v>
          </cell>
          <cell r="W169" t="str">
            <v>-</v>
          </cell>
          <cell r="X169" t="str">
            <v>-</v>
          </cell>
          <cell r="Y169">
            <v>1</v>
          </cell>
          <cell r="Z169">
            <v>1</v>
          </cell>
          <cell r="AA169" t="str">
            <v>-</v>
          </cell>
          <cell r="AB169" t="str">
            <v>-</v>
          </cell>
          <cell r="AC169">
            <v>2</v>
          </cell>
          <cell r="AD169">
            <v>7</v>
          </cell>
          <cell r="AE169" t="str">
            <v>-</v>
          </cell>
          <cell r="AF169" t="str">
            <v>-</v>
          </cell>
          <cell r="AG169">
            <v>1</v>
          </cell>
          <cell r="AH169">
            <v>25</v>
          </cell>
          <cell r="AI169" t="str">
            <v>-</v>
          </cell>
          <cell r="AJ169" t="str">
            <v>-</v>
          </cell>
          <cell r="AK169">
            <v>2</v>
          </cell>
          <cell r="AL169">
            <v>10</v>
          </cell>
        </row>
        <row r="170">
          <cell r="B170" t="str">
            <v>渡里町</v>
          </cell>
          <cell r="C170">
            <v>167</v>
          </cell>
          <cell r="D170">
            <v>1452</v>
          </cell>
          <cell r="E170">
            <v>2</v>
          </cell>
          <cell r="F170">
            <v>52</v>
          </cell>
          <cell r="G170" t="str">
            <v>-</v>
          </cell>
          <cell r="H170" t="str">
            <v>-</v>
          </cell>
          <cell r="I170">
            <v>23</v>
          </cell>
          <cell r="J170">
            <v>159</v>
          </cell>
          <cell r="K170">
            <v>6</v>
          </cell>
          <cell r="L170">
            <v>51</v>
          </cell>
          <cell r="M170" t="str">
            <v>-</v>
          </cell>
          <cell r="N170" t="str">
            <v>-</v>
          </cell>
          <cell r="O170" t="str">
            <v>-</v>
          </cell>
          <cell r="P170" t="str">
            <v>-</v>
          </cell>
          <cell r="Q170">
            <v>3</v>
          </cell>
          <cell r="R170">
            <v>46</v>
          </cell>
          <cell r="S170">
            <v>29</v>
          </cell>
          <cell r="T170">
            <v>313</v>
          </cell>
          <cell r="U170">
            <v>2</v>
          </cell>
          <cell r="V170">
            <v>7</v>
          </cell>
          <cell r="W170">
            <v>37</v>
          </cell>
          <cell r="X170">
            <v>78</v>
          </cell>
          <cell r="Y170">
            <v>9</v>
          </cell>
          <cell r="Z170">
            <v>102</v>
          </cell>
          <cell r="AA170">
            <v>14</v>
          </cell>
          <cell r="AB170">
            <v>132</v>
          </cell>
          <cell r="AC170">
            <v>13</v>
          </cell>
          <cell r="AD170">
            <v>96</v>
          </cell>
          <cell r="AE170">
            <v>3</v>
          </cell>
          <cell r="AF170">
            <v>23</v>
          </cell>
          <cell r="AG170">
            <v>13</v>
          </cell>
          <cell r="AH170">
            <v>163</v>
          </cell>
          <cell r="AI170">
            <v>2</v>
          </cell>
          <cell r="AJ170">
            <v>18</v>
          </cell>
          <cell r="AK170">
            <v>11</v>
          </cell>
          <cell r="AL170">
            <v>212</v>
          </cell>
        </row>
        <row r="171">
          <cell r="B171" t="str">
            <v>島田町</v>
          </cell>
          <cell r="C171">
            <v>17</v>
          </cell>
          <cell r="D171">
            <v>111</v>
          </cell>
          <cell r="E171" t="str">
            <v>-</v>
          </cell>
          <cell r="F171" t="str">
            <v>-</v>
          </cell>
          <cell r="G171" t="str">
            <v>-</v>
          </cell>
          <cell r="H171" t="str">
            <v>-</v>
          </cell>
          <cell r="I171">
            <v>4</v>
          </cell>
          <cell r="J171">
            <v>21</v>
          </cell>
          <cell r="K171">
            <v>1</v>
          </cell>
          <cell r="L171">
            <v>5</v>
          </cell>
          <cell r="M171" t="str">
            <v>-</v>
          </cell>
          <cell r="N171" t="str">
            <v>-</v>
          </cell>
          <cell r="O171" t="str">
            <v>-</v>
          </cell>
          <cell r="P171" t="str">
            <v>-</v>
          </cell>
          <cell r="Q171">
            <v>1</v>
          </cell>
          <cell r="R171">
            <v>13</v>
          </cell>
          <cell r="S171">
            <v>5</v>
          </cell>
          <cell r="T171">
            <v>22</v>
          </cell>
          <cell r="U171" t="str">
            <v>-</v>
          </cell>
          <cell r="V171" t="str">
            <v>-</v>
          </cell>
          <cell r="W171" t="str">
            <v>-</v>
          </cell>
          <cell r="X171" t="str">
            <v>-</v>
          </cell>
          <cell r="Y171" t="str">
            <v>-</v>
          </cell>
          <cell r="Z171" t="str">
            <v>-</v>
          </cell>
          <cell r="AA171">
            <v>4</v>
          </cell>
          <cell r="AB171">
            <v>12</v>
          </cell>
          <cell r="AC171">
            <v>1</v>
          </cell>
          <cell r="AD171">
            <v>1</v>
          </cell>
          <cell r="AE171" t="str">
            <v>-</v>
          </cell>
          <cell r="AF171" t="str">
            <v>-</v>
          </cell>
          <cell r="AG171">
            <v>1</v>
          </cell>
          <cell r="AH171">
            <v>37</v>
          </cell>
          <cell r="AI171" t="str">
            <v>-</v>
          </cell>
          <cell r="AJ171" t="str">
            <v>-</v>
          </cell>
          <cell r="AK171" t="str">
            <v>-</v>
          </cell>
          <cell r="AL171" t="str">
            <v>-</v>
          </cell>
        </row>
        <row r="172">
          <cell r="B172" t="str">
            <v>東原１丁目</v>
          </cell>
          <cell r="C172">
            <v>13</v>
          </cell>
          <cell r="D172">
            <v>171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>
            <v>1</v>
          </cell>
          <cell r="J172">
            <v>11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>
            <v>1</v>
          </cell>
          <cell r="R172" t="str">
            <v>-</v>
          </cell>
          <cell r="S172">
            <v>3</v>
          </cell>
          <cell r="T172">
            <v>19</v>
          </cell>
          <cell r="U172" t="str">
            <v>-</v>
          </cell>
          <cell r="V172" t="str">
            <v>-</v>
          </cell>
          <cell r="W172">
            <v>1</v>
          </cell>
          <cell r="X172">
            <v>2</v>
          </cell>
          <cell r="Y172">
            <v>1</v>
          </cell>
          <cell r="Z172">
            <v>7</v>
          </cell>
          <cell r="AA172">
            <v>2</v>
          </cell>
          <cell r="AB172">
            <v>98</v>
          </cell>
          <cell r="AC172" t="str">
            <v>-</v>
          </cell>
          <cell r="AD172" t="str">
            <v>-</v>
          </cell>
          <cell r="AE172">
            <v>1</v>
          </cell>
          <cell r="AF172">
            <v>5</v>
          </cell>
          <cell r="AG172">
            <v>1</v>
          </cell>
          <cell r="AH172">
            <v>23</v>
          </cell>
          <cell r="AI172">
            <v>1</v>
          </cell>
          <cell r="AJ172">
            <v>3</v>
          </cell>
          <cell r="AK172">
            <v>1</v>
          </cell>
          <cell r="AL172">
            <v>3</v>
          </cell>
        </row>
        <row r="173">
          <cell r="B173" t="str">
            <v>東原２丁目</v>
          </cell>
          <cell r="C173">
            <v>30</v>
          </cell>
          <cell r="D173">
            <v>318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>
            <v>4</v>
          </cell>
          <cell r="J173">
            <v>27</v>
          </cell>
          <cell r="K173">
            <v>2</v>
          </cell>
          <cell r="L173">
            <v>15</v>
          </cell>
          <cell r="M173" t="str">
            <v>-</v>
          </cell>
          <cell r="N173" t="str">
            <v>-</v>
          </cell>
          <cell r="O173" t="str">
            <v>-</v>
          </cell>
          <cell r="P173" t="str">
            <v>-</v>
          </cell>
          <cell r="Q173">
            <v>1</v>
          </cell>
          <cell r="R173">
            <v>67</v>
          </cell>
          <cell r="S173">
            <v>6</v>
          </cell>
          <cell r="T173">
            <v>47</v>
          </cell>
          <cell r="U173">
            <v>1</v>
          </cell>
          <cell r="V173">
            <v>35</v>
          </cell>
          <cell r="W173">
            <v>2</v>
          </cell>
          <cell r="X173">
            <v>7</v>
          </cell>
          <cell r="Y173">
            <v>4</v>
          </cell>
          <cell r="Z173">
            <v>10</v>
          </cell>
          <cell r="AA173">
            <v>3</v>
          </cell>
          <cell r="AB173">
            <v>57</v>
          </cell>
          <cell r="AC173">
            <v>1</v>
          </cell>
          <cell r="AD173">
            <v>17</v>
          </cell>
          <cell r="AE173" t="str">
            <v>-</v>
          </cell>
          <cell r="AF173" t="str">
            <v>-</v>
          </cell>
          <cell r="AG173">
            <v>4</v>
          </cell>
          <cell r="AH173">
            <v>31</v>
          </cell>
          <cell r="AI173" t="str">
            <v>-</v>
          </cell>
          <cell r="AJ173" t="str">
            <v>-</v>
          </cell>
          <cell r="AK173">
            <v>2</v>
          </cell>
          <cell r="AL173">
            <v>5</v>
          </cell>
        </row>
        <row r="174">
          <cell r="B174" t="str">
            <v>東原３丁目</v>
          </cell>
          <cell r="C174">
            <v>16</v>
          </cell>
          <cell r="D174">
            <v>1989</v>
          </cell>
          <cell r="E174" t="str">
            <v>-</v>
          </cell>
          <cell r="F174" t="str">
            <v>-</v>
          </cell>
          <cell r="G174" t="str">
            <v>-</v>
          </cell>
          <cell r="H174" t="str">
            <v>-</v>
          </cell>
          <cell r="I174">
            <v>1</v>
          </cell>
          <cell r="J174">
            <v>14</v>
          </cell>
          <cell r="K174" t="str">
            <v>-</v>
          </cell>
          <cell r="L174" t="str">
            <v>-</v>
          </cell>
          <cell r="M174" t="str">
            <v>-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  <cell r="R174" t="str">
            <v>-</v>
          </cell>
          <cell r="S174">
            <v>3</v>
          </cell>
          <cell r="T174">
            <v>41</v>
          </cell>
          <cell r="U174" t="str">
            <v>-</v>
          </cell>
          <cell r="V174" t="str">
            <v>-</v>
          </cell>
          <cell r="W174">
            <v>3</v>
          </cell>
          <cell r="X174">
            <v>56</v>
          </cell>
          <cell r="Y174" t="str">
            <v>-</v>
          </cell>
          <cell r="Z174" t="str">
            <v>-</v>
          </cell>
          <cell r="AA174">
            <v>1</v>
          </cell>
          <cell r="AB174">
            <v>11</v>
          </cell>
          <cell r="AC174" t="str">
            <v>-</v>
          </cell>
          <cell r="AD174" t="str">
            <v>-</v>
          </cell>
          <cell r="AE174">
            <v>1</v>
          </cell>
          <cell r="AF174">
            <v>49</v>
          </cell>
          <cell r="AG174">
            <v>7</v>
          </cell>
          <cell r="AH174">
            <v>1818</v>
          </cell>
          <cell r="AI174" t="str">
            <v>-</v>
          </cell>
          <cell r="AJ174" t="str">
            <v>-</v>
          </cell>
          <cell r="AK174" t="str">
            <v>-</v>
          </cell>
          <cell r="AL174" t="str">
            <v>-</v>
          </cell>
        </row>
        <row r="175">
          <cell r="B175" t="str">
            <v>東桜川</v>
          </cell>
          <cell r="C175">
            <v>13</v>
          </cell>
          <cell r="D175">
            <v>208</v>
          </cell>
          <cell r="E175" t="str">
            <v>-</v>
          </cell>
          <cell r="F175" t="str">
            <v>-</v>
          </cell>
          <cell r="G175" t="str">
            <v>-</v>
          </cell>
          <cell r="H175" t="str">
            <v>-</v>
          </cell>
          <cell r="I175" t="str">
            <v>-</v>
          </cell>
          <cell r="J175" t="str">
            <v>-</v>
          </cell>
          <cell r="K175">
            <v>4</v>
          </cell>
          <cell r="L175">
            <v>8</v>
          </cell>
          <cell r="M175" t="str">
            <v>-</v>
          </cell>
          <cell r="N175" t="str">
            <v>-</v>
          </cell>
          <cell r="O175" t="str">
            <v>-</v>
          </cell>
          <cell r="P175" t="str">
            <v>-</v>
          </cell>
          <cell r="Q175">
            <v>2</v>
          </cell>
          <cell r="R175">
            <v>150</v>
          </cell>
          <cell r="S175">
            <v>3</v>
          </cell>
          <cell r="T175">
            <v>36</v>
          </cell>
          <cell r="U175" t="str">
            <v>-</v>
          </cell>
          <cell r="V175" t="str">
            <v>-</v>
          </cell>
          <cell r="W175" t="str">
            <v>-</v>
          </cell>
          <cell r="X175" t="str">
            <v>-</v>
          </cell>
          <cell r="Y175">
            <v>2</v>
          </cell>
          <cell r="Z175">
            <v>7</v>
          </cell>
          <cell r="AA175" t="str">
            <v>-</v>
          </cell>
          <cell r="AB175" t="str">
            <v>-</v>
          </cell>
          <cell r="AC175" t="str">
            <v>-</v>
          </cell>
          <cell r="AD175" t="str">
            <v>-</v>
          </cell>
          <cell r="AE175" t="str">
            <v>-</v>
          </cell>
          <cell r="AF175" t="str">
            <v>-</v>
          </cell>
          <cell r="AG175">
            <v>2</v>
          </cell>
          <cell r="AH175">
            <v>7</v>
          </cell>
          <cell r="AI175" t="str">
            <v>-</v>
          </cell>
          <cell r="AJ175" t="str">
            <v>-</v>
          </cell>
          <cell r="AK175" t="str">
            <v>-</v>
          </cell>
          <cell r="AL175" t="str">
            <v>-</v>
          </cell>
        </row>
        <row r="176">
          <cell r="B176" t="str">
            <v>東赤塚</v>
          </cell>
          <cell r="C176">
            <v>37</v>
          </cell>
          <cell r="D176">
            <v>217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>
            <v>4</v>
          </cell>
          <cell r="J176">
            <v>25</v>
          </cell>
          <cell r="K176">
            <v>1</v>
          </cell>
          <cell r="L176">
            <v>2</v>
          </cell>
          <cell r="M176" t="str">
            <v>-</v>
          </cell>
          <cell r="N176" t="str">
            <v>-</v>
          </cell>
          <cell r="O176">
            <v>1</v>
          </cell>
          <cell r="P176">
            <v>4</v>
          </cell>
          <cell r="Q176">
            <v>1</v>
          </cell>
          <cell r="R176">
            <v>26</v>
          </cell>
          <cell r="S176">
            <v>9</v>
          </cell>
          <cell r="T176">
            <v>92</v>
          </cell>
          <cell r="U176" t="str">
            <v>-</v>
          </cell>
          <cell r="V176" t="str">
            <v>-</v>
          </cell>
          <cell r="W176">
            <v>1</v>
          </cell>
          <cell r="X176">
            <v>2</v>
          </cell>
          <cell r="Y176">
            <v>2</v>
          </cell>
          <cell r="Z176">
            <v>12</v>
          </cell>
          <cell r="AA176">
            <v>3</v>
          </cell>
          <cell r="AB176">
            <v>11</v>
          </cell>
          <cell r="AC176">
            <v>5</v>
          </cell>
          <cell r="AD176">
            <v>7</v>
          </cell>
          <cell r="AE176">
            <v>1</v>
          </cell>
          <cell r="AF176">
            <v>4</v>
          </cell>
          <cell r="AG176">
            <v>3</v>
          </cell>
          <cell r="AH176">
            <v>14</v>
          </cell>
          <cell r="AI176" t="str">
            <v>-</v>
          </cell>
          <cell r="AJ176" t="str">
            <v>-</v>
          </cell>
          <cell r="AK176">
            <v>6</v>
          </cell>
          <cell r="AL176">
            <v>18</v>
          </cell>
        </row>
        <row r="177">
          <cell r="B177" t="str">
            <v>東前１丁目</v>
          </cell>
          <cell r="C177">
            <v>20</v>
          </cell>
          <cell r="D177">
            <v>126</v>
          </cell>
          <cell r="E177" t="str">
            <v>-</v>
          </cell>
          <cell r="F177" t="str">
            <v>-</v>
          </cell>
          <cell r="G177" t="str">
            <v>-</v>
          </cell>
          <cell r="H177" t="str">
            <v>-</v>
          </cell>
          <cell r="I177">
            <v>3</v>
          </cell>
          <cell r="J177">
            <v>14</v>
          </cell>
          <cell r="K177" t="str">
            <v>-</v>
          </cell>
          <cell r="L177" t="str">
            <v>-</v>
          </cell>
          <cell r="M177" t="str">
            <v>-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  <cell r="R177" t="str">
            <v>-</v>
          </cell>
          <cell r="S177">
            <v>7</v>
          </cell>
          <cell r="T177">
            <v>79</v>
          </cell>
          <cell r="U177" t="str">
            <v>-</v>
          </cell>
          <cell r="V177" t="str">
            <v>-</v>
          </cell>
          <cell r="W177">
            <v>1</v>
          </cell>
          <cell r="X177">
            <v>2</v>
          </cell>
          <cell r="Y177">
            <v>3</v>
          </cell>
          <cell r="Z177">
            <v>18</v>
          </cell>
          <cell r="AA177">
            <v>1</v>
          </cell>
          <cell r="AB177">
            <v>2</v>
          </cell>
          <cell r="AC177">
            <v>2</v>
          </cell>
          <cell r="AD177">
            <v>6</v>
          </cell>
          <cell r="AE177">
            <v>1</v>
          </cell>
          <cell r="AF177">
            <v>1</v>
          </cell>
          <cell r="AG177">
            <v>2</v>
          </cell>
          <cell r="AH177">
            <v>4</v>
          </cell>
          <cell r="AI177" t="str">
            <v>-</v>
          </cell>
          <cell r="AJ177" t="str">
            <v>-</v>
          </cell>
          <cell r="AK177" t="str">
            <v>-</v>
          </cell>
          <cell r="AL177" t="str">
            <v>-</v>
          </cell>
        </row>
        <row r="178">
          <cell r="B178" t="str">
            <v>東前２丁目</v>
          </cell>
          <cell r="C178">
            <v>7</v>
          </cell>
          <cell r="D178">
            <v>169</v>
          </cell>
          <cell r="E178" t="str">
            <v>-</v>
          </cell>
          <cell r="F178" t="str">
            <v>-</v>
          </cell>
          <cell r="G178" t="str">
            <v>-</v>
          </cell>
          <cell r="H178" t="str">
            <v>-</v>
          </cell>
          <cell r="I178" t="str">
            <v>-</v>
          </cell>
          <cell r="J178" t="str">
            <v>-</v>
          </cell>
          <cell r="K178">
            <v>1</v>
          </cell>
          <cell r="L178">
            <v>52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>
            <v>2</v>
          </cell>
          <cell r="T178">
            <v>18</v>
          </cell>
          <cell r="U178" t="str">
            <v>-</v>
          </cell>
          <cell r="V178" t="str">
            <v>-</v>
          </cell>
          <cell r="W178" t="str">
            <v>-</v>
          </cell>
          <cell r="X178" t="str">
            <v>-</v>
          </cell>
          <cell r="Y178" t="str">
            <v>-</v>
          </cell>
          <cell r="Z178" t="str">
            <v>-</v>
          </cell>
          <cell r="AA178">
            <v>1</v>
          </cell>
          <cell r="AB178">
            <v>7</v>
          </cell>
          <cell r="AC178">
            <v>1</v>
          </cell>
          <cell r="AD178">
            <v>1</v>
          </cell>
          <cell r="AE178" t="str">
            <v>-</v>
          </cell>
          <cell r="AF178" t="str">
            <v>-</v>
          </cell>
          <cell r="AG178">
            <v>1</v>
          </cell>
          <cell r="AH178">
            <v>86</v>
          </cell>
          <cell r="AI178">
            <v>1</v>
          </cell>
          <cell r="AJ178">
            <v>5</v>
          </cell>
          <cell r="AK178" t="str">
            <v>-</v>
          </cell>
          <cell r="AL178" t="str">
            <v>-</v>
          </cell>
        </row>
        <row r="179">
          <cell r="B179" t="str">
            <v>東前３丁目</v>
          </cell>
          <cell r="C179">
            <v>6</v>
          </cell>
          <cell r="D179">
            <v>109</v>
          </cell>
          <cell r="E179" t="str">
            <v>-</v>
          </cell>
          <cell r="F179" t="str">
            <v>-</v>
          </cell>
          <cell r="G179" t="str">
            <v>-</v>
          </cell>
          <cell r="H179" t="str">
            <v>-</v>
          </cell>
          <cell r="I179">
            <v>1</v>
          </cell>
          <cell r="J179">
            <v>2</v>
          </cell>
          <cell r="K179" t="str">
            <v>-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  <cell r="R179" t="str">
            <v>-</v>
          </cell>
          <cell r="S179">
            <v>2</v>
          </cell>
          <cell r="T179">
            <v>64</v>
          </cell>
          <cell r="U179" t="str">
            <v>-</v>
          </cell>
          <cell r="V179" t="str">
            <v>-</v>
          </cell>
          <cell r="W179" t="str">
            <v>-</v>
          </cell>
          <cell r="X179" t="str">
            <v>-</v>
          </cell>
          <cell r="Y179">
            <v>1</v>
          </cell>
          <cell r="Z179">
            <v>3</v>
          </cell>
          <cell r="AA179" t="str">
            <v>-</v>
          </cell>
          <cell r="AB179" t="str">
            <v>-</v>
          </cell>
          <cell r="AC179">
            <v>1</v>
          </cell>
          <cell r="AD179">
            <v>4</v>
          </cell>
          <cell r="AE179" t="str">
            <v>-</v>
          </cell>
          <cell r="AF179" t="str">
            <v>-</v>
          </cell>
          <cell r="AG179" t="str">
            <v>-</v>
          </cell>
          <cell r="AH179" t="str">
            <v>-</v>
          </cell>
          <cell r="AI179" t="str">
            <v>-</v>
          </cell>
          <cell r="AJ179" t="str">
            <v>-</v>
          </cell>
          <cell r="AK179">
            <v>1</v>
          </cell>
          <cell r="AL179">
            <v>36</v>
          </cell>
        </row>
        <row r="180">
          <cell r="B180" t="str">
            <v>東前町</v>
          </cell>
          <cell r="C180">
            <v>16</v>
          </cell>
          <cell r="D180">
            <v>173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>
            <v>1</v>
          </cell>
          <cell r="L180">
            <v>46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 t="str">
            <v>-</v>
          </cell>
          <cell r="S180">
            <v>4</v>
          </cell>
          <cell r="T180">
            <v>45</v>
          </cell>
          <cell r="U180" t="str">
            <v>-</v>
          </cell>
          <cell r="V180" t="str">
            <v>-</v>
          </cell>
          <cell r="W180">
            <v>1</v>
          </cell>
          <cell r="X180">
            <v>8</v>
          </cell>
          <cell r="Y180">
            <v>2</v>
          </cell>
          <cell r="Z180">
            <v>23</v>
          </cell>
          <cell r="AA180">
            <v>5</v>
          </cell>
          <cell r="AB180">
            <v>39</v>
          </cell>
          <cell r="AC180">
            <v>1</v>
          </cell>
          <cell r="AD180">
            <v>2</v>
          </cell>
          <cell r="AE180">
            <v>1</v>
          </cell>
          <cell r="AF180">
            <v>1</v>
          </cell>
          <cell r="AG180">
            <v>1</v>
          </cell>
          <cell r="AH180">
            <v>9</v>
          </cell>
          <cell r="AI180" t="str">
            <v>-</v>
          </cell>
          <cell r="AJ180" t="str">
            <v>-</v>
          </cell>
          <cell r="AK180" t="str">
            <v>-</v>
          </cell>
          <cell r="AL180" t="str">
            <v>-</v>
          </cell>
        </row>
        <row r="181">
          <cell r="B181" t="str">
            <v>東台１丁目</v>
          </cell>
          <cell r="C181">
            <v>23</v>
          </cell>
          <cell r="D181">
            <v>134</v>
          </cell>
          <cell r="E181" t="str">
            <v>-</v>
          </cell>
          <cell r="F181" t="str">
            <v>-</v>
          </cell>
          <cell r="G181" t="str">
            <v>-</v>
          </cell>
          <cell r="H181" t="str">
            <v>-</v>
          </cell>
          <cell r="I181">
            <v>3</v>
          </cell>
          <cell r="J181">
            <v>20</v>
          </cell>
          <cell r="K181">
            <v>1</v>
          </cell>
          <cell r="L181">
            <v>1</v>
          </cell>
          <cell r="M181" t="str">
            <v>-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  <cell r="R181" t="str">
            <v>-</v>
          </cell>
          <cell r="S181">
            <v>4</v>
          </cell>
          <cell r="T181">
            <v>14</v>
          </cell>
          <cell r="U181" t="str">
            <v>-</v>
          </cell>
          <cell r="V181" t="str">
            <v>-</v>
          </cell>
          <cell r="W181">
            <v>2</v>
          </cell>
          <cell r="X181">
            <v>7</v>
          </cell>
          <cell r="Y181">
            <v>3</v>
          </cell>
          <cell r="Z181">
            <v>9</v>
          </cell>
          <cell r="AA181">
            <v>2</v>
          </cell>
          <cell r="AB181">
            <v>32</v>
          </cell>
          <cell r="AC181">
            <v>4</v>
          </cell>
          <cell r="AD181">
            <v>18</v>
          </cell>
          <cell r="AE181">
            <v>1</v>
          </cell>
          <cell r="AF181">
            <v>1</v>
          </cell>
          <cell r="AG181">
            <v>3</v>
          </cell>
          <cell r="AH181">
            <v>32</v>
          </cell>
          <cell r="AI181" t="str">
            <v>-</v>
          </cell>
          <cell r="AJ181" t="str">
            <v>-</v>
          </cell>
          <cell r="AK181" t="str">
            <v>-</v>
          </cell>
          <cell r="AL181" t="str">
            <v>-</v>
          </cell>
        </row>
        <row r="182">
          <cell r="B182" t="str">
            <v>東台２丁目</v>
          </cell>
          <cell r="C182">
            <v>20</v>
          </cell>
          <cell r="D182">
            <v>78</v>
          </cell>
          <cell r="E182" t="str">
            <v>-</v>
          </cell>
          <cell r="F182" t="str">
            <v>-</v>
          </cell>
          <cell r="G182" t="str">
            <v>-</v>
          </cell>
          <cell r="H182" t="str">
            <v>-</v>
          </cell>
          <cell r="I182">
            <v>5</v>
          </cell>
          <cell r="J182">
            <v>29</v>
          </cell>
          <cell r="K182">
            <v>1</v>
          </cell>
          <cell r="L182">
            <v>9</v>
          </cell>
          <cell r="M182" t="str">
            <v>-</v>
          </cell>
          <cell r="N182" t="str">
            <v>-</v>
          </cell>
          <cell r="O182">
            <v>1</v>
          </cell>
          <cell r="P182">
            <v>1</v>
          </cell>
          <cell r="Q182">
            <v>1</v>
          </cell>
          <cell r="R182">
            <v>4</v>
          </cell>
          <cell r="S182">
            <v>4</v>
          </cell>
          <cell r="T182">
            <v>15</v>
          </cell>
          <cell r="U182" t="str">
            <v>-</v>
          </cell>
          <cell r="V182" t="str">
            <v>-</v>
          </cell>
          <cell r="W182">
            <v>3</v>
          </cell>
          <cell r="X182">
            <v>10</v>
          </cell>
          <cell r="Y182">
            <v>1</v>
          </cell>
          <cell r="Z182">
            <v>4</v>
          </cell>
          <cell r="AA182" t="str">
            <v>-</v>
          </cell>
          <cell r="AB182" t="str">
            <v>-</v>
          </cell>
          <cell r="AC182">
            <v>2</v>
          </cell>
          <cell r="AD182">
            <v>3</v>
          </cell>
          <cell r="AE182" t="str">
            <v>-</v>
          </cell>
          <cell r="AF182" t="str">
            <v>-</v>
          </cell>
          <cell r="AG182" t="str">
            <v>-</v>
          </cell>
          <cell r="AH182" t="str">
            <v>-</v>
          </cell>
          <cell r="AI182" t="str">
            <v>-</v>
          </cell>
          <cell r="AJ182" t="str">
            <v>-</v>
          </cell>
          <cell r="AK182">
            <v>2</v>
          </cell>
          <cell r="AL182">
            <v>3</v>
          </cell>
        </row>
        <row r="183">
          <cell r="B183" t="str">
            <v>東大野</v>
          </cell>
          <cell r="C183">
            <v>5</v>
          </cell>
          <cell r="D183">
            <v>46</v>
          </cell>
          <cell r="E183" t="str">
            <v>-</v>
          </cell>
          <cell r="F183" t="str">
            <v>-</v>
          </cell>
          <cell r="G183" t="str">
            <v>-</v>
          </cell>
          <cell r="H183" t="str">
            <v>-</v>
          </cell>
          <cell r="I183">
            <v>2</v>
          </cell>
          <cell r="J183">
            <v>16</v>
          </cell>
          <cell r="K183" t="str">
            <v>-</v>
          </cell>
          <cell r="L183" t="str">
            <v>-</v>
          </cell>
          <cell r="M183" t="str">
            <v>-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  <cell r="R183" t="str">
            <v>-</v>
          </cell>
          <cell r="S183" t="str">
            <v>-</v>
          </cell>
          <cell r="T183" t="str">
            <v>-</v>
          </cell>
          <cell r="U183">
            <v>1</v>
          </cell>
          <cell r="V183">
            <v>2</v>
          </cell>
          <cell r="W183" t="str">
            <v>-</v>
          </cell>
          <cell r="X183" t="str">
            <v>-</v>
          </cell>
          <cell r="Y183" t="str">
            <v>-</v>
          </cell>
          <cell r="Z183" t="str">
            <v>-</v>
          </cell>
          <cell r="AA183">
            <v>1</v>
          </cell>
          <cell r="AB183">
            <v>13</v>
          </cell>
          <cell r="AC183" t="str">
            <v>-</v>
          </cell>
          <cell r="AD183" t="str">
            <v>-</v>
          </cell>
          <cell r="AE183" t="str">
            <v>-</v>
          </cell>
          <cell r="AF183" t="str">
            <v>-</v>
          </cell>
          <cell r="AG183" t="str">
            <v>-</v>
          </cell>
          <cell r="AH183" t="str">
            <v>-</v>
          </cell>
          <cell r="AI183" t="str">
            <v>-</v>
          </cell>
          <cell r="AJ183" t="str">
            <v>-</v>
          </cell>
          <cell r="AK183">
            <v>1</v>
          </cell>
          <cell r="AL183">
            <v>15</v>
          </cell>
        </row>
        <row r="184">
          <cell r="B184" t="str">
            <v>東野町</v>
          </cell>
          <cell r="C184">
            <v>85</v>
          </cell>
          <cell r="D184">
            <v>717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>
            <v>15</v>
          </cell>
          <cell r="J184">
            <v>82</v>
          </cell>
          <cell r="K184">
            <v>8</v>
          </cell>
          <cell r="L184">
            <v>44</v>
          </cell>
          <cell r="M184" t="str">
            <v>-</v>
          </cell>
          <cell r="N184" t="str">
            <v>-</v>
          </cell>
          <cell r="O184" t="str">
            <v>-</v>
          </cell>
          <cell r="P184" t="str">
            <v>-</v>
          </cell>
          <cell r="Q184">
            <v>2</v>
          </cell>
          <cell r="R184">
            <v>20</v>
          </cell>
          <cell r="S184">
            <v>21</v>
          </cell>
          <cell r="T184">
            <v>146</v>
          </cell>
          <cell r="U184" t="str">
            <v>-</v>
          </cell>
          <cell r="V184" t="str">
            <v>-</v>
          </cell>
          <cell r="W184">
            <v>6</v>
          </cell>
          <cell r="X184">
            <v>32</v>
          </cell>
          <cell r="Y184">
            <v>5</v>
          </cell>
          <cell r="Z184">
            <v>19</v>
          </cell>
          <cell r="AA184">
            <v>4</v>
          </cell>
          <cell r="AB184">
            <v>16</v>
          </cell>
          <cell r="AC184">
            <v>3</v>
          </cell>
          <cell r="AD184">
            <v>6</v>
          </cell>
          <cell r="AE184">
            <v>2</v>
          </cell>
          <cell r="AF184">
            <v>38</v>
          </cell>
          <cell r="AG184">
            <v>12</v>
          </cell>
          <cell r="AH184">
            <v>202</v>
          </cell>
          <cell r="AI184" t="str">
            <v>-</v>
          </cell>
          <cell r="AJ184" t="str">
            <v>-</v>
          </cell>
          <cell r="AK184">
            <v>7</v>
          </cell>
          <cell r="AL184">
            <v>112</v>
          </cell>
        </row>
        <row r="185">
          <cell r="B185" t="str">
            <v>藤が原１丁目</v>
          </cell>
          <cell r="C185" t="str">
            <v>-</v>
          </cell>
          <cell r="D185" t="str">
            <v>-</v>
          </cell>
          <cell r="E185" t="str">
            <v>-</v>
          </cell>
          <cell r="F185" t="str">
            <v>-</v>
          </cell>
          <cell r="G185" t="str">
            <v>-</v>
          </cell>
          <cell r="H185" t="str">
            <v>-</v>
          </cell>
          <cell r="I185" t="str">
            <v>-</v>
          </cell>
          <cell r="J185" t="str">
            <v>-</v>
          </cell>
          <cell r="K185" t="str">
            <v>-</v>
          </cell>
          <cell r="L185" t="str">
            <v>-</v>
          </cell>
          <cell r="M185" t="str">
            <v>-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  <cell r="R185" t="str">
            <v>-</v>
          </cell>
          <cell r="S185" t="str">
            <v>-</v>
          </cell>
          <cell r="T185" t="str">
            <v>-</v>
          </cell>
          <cell r="U185" t="str">
            <v>-</v>
          </cell>
          <cell r="V185" t="str">
            <v>-</v>
          </cell>
          <cell r="W185" t="str">
            <v>-</v>
          </cell>
          <cell r="X185" t="str">
            <v>-</v>
          </cell>
          <cell r="Y185" t="str">
            <v>-</v>
          </cell>
          <cell r="Z185" t="str">
            <v>-</v>
          </cell>
          <cell r="AA185" t="str">
            <v>-</v>
          </cell>
          <cell r="AB185" t="str">
            <v>-</v>
          </cell>
          <cell r="AC185" t="str">
            <v>-</v>
          </cell>
          <cell r="AD185" t="str">
            <v>-</v>
          </cell>
          <cell r="AE185" t="str">
            <v>-</v>
          </cell>
          <cell r="AF185" t="str">
            <v>-</v>
          </cell>
          <cell r="AG185" t="str">
            <v>-</v>
          </cell>
          <cell r="AH185" t="str">
            <v>-</v>
          </cell>
          <cell r="AI185" t="str">
            <v>-</v>
          </cell>
          <cell r="AJ185" t="str">
            <v>-</v>
          </cell>
          <cell r="AK185" t="str">
            <v>-</v>
          </cell>
          <cell r="AL185" t="str">
            <v>-</v>
          </cell>
        </row>
        <row r="186">
          <cell r="B186" t="str">
            <v>藤が原２丁目</v>
          </cell>
          <cell r="C186" t="str">
            <v>-</v>
          </cell>
          <cell r="D186" t="str">
            <v>-</v>
          </cell>
          <cell r="E186" t="str">
            <v>-</v>
          </cell>
          <cell r="F186" t="str">
            <v>-</v>
          </cell>
          <cell r="G186" t="str">
            <v>-</v>
          </cell>
          <cell r="H186" t="str">
            <v>-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 t="str">
            <v>-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  <cell r="R186" t="str">
            <v>-</v>
          </cell>
          <cell r="S186" t="str">
            <v>-</v>
          </cell>
          <cell r="T186" t="str">
            <v>-</v>
          </cell>
          <cell r="U186" t="str">
            <v>-</v>
          </cell>
          <cell r="V186" t="str">
            <v>-</v>
          </cell>
          <cell r="W186" t="str">
            <v>-</v>
          </cell>
          <cell r="X186" t="str">
            <v>-</v>
          </cell>
          <cell r="Y186" t="str">
            <v>-</v>
          </cell>
          <cell r="Z186" t="str">
            <v>-</v>
          </cell>
          <cell r="AA186" t="str">
            <v>-</v>
          </cell>
          <cell r="AB186" t="str">
            <v>-</v>
          </cell>
          <cell r="AC186" t="str">
            <v>-</v>
          </cell>
          <cell r="AD186" t="str">
            <v>-</v>
          </cell>
          <cell r="AE186" t="str">
            <v>-</v>
          </cell>
          <cell r="AF186" t="str">
            <v>-</v>
          </cell>
          <cell r="AG186" t="str">
            <v>-</v>
          </cell>
          <cell r="AH186" t="str">
            <v>-</v>
          </cell>
          <cell r="AI186" t="str">
            <v>-</v>
          </cell>
          <cell r="AJ186" t="str">
            <v>-</v>
          </cell>
          <cell r="AK186" t="str">
            <v>-</v>
          </cell>
          <cell r="AL186" t="str">
            <v>-</v>
          </cell>
        </row>
        <row r="187">
          <cell r="B187" t="str">
            <v>藤が原３丁目</v>
          </cell>
          <cell r="C187">
            <v>2</v>
          </cell>
          <cell r="D187">
            <v>54</v>
          </cell>
          <cell r="E187" t="str">
            <v>-</v>
          </cell>
          <cell r="F187" t="str">
            <v>-</v>
          </cell>
          <cell r="G187" t="str">
            <v>-</v>
          </cell>
          <cell r="H187" t="str">
            <v>-</v>
          </cell>
          <cell r="I187" t="str">
            <v>-</v>
          </cell>
          <cell r="J187" t="str">
            <v>-</v>
          </cell>
          <cell r="K187" t="str">
            <v>-</v>
          </cell>
          <cell r="L187" t="str">
            <v>-</v>
          </cell>
          <cell r="M187" t="str">
            <v>-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  <cell r="R187" t="str">
            <v>-</v>
          </cell>
          <cell r="S187" t="str">
            <v>-</v>
          </cell>
          <cell r="T187" t="str">
            <v>-</v>
          </cell>
          <cell r="U187" t="str">
            <v>-</v>
          </cell>
          <cell r="V187" t="str">
            <v>-</v>
          </cell>
          <cell r="W187" t="str">
            <v>-</v>
          </cell>
          <cell r="X187" t="str">
            <v>-</v>
          </cell>
          <cell r="Y187" t="str">
            <v>-</v>
          </cell>
          <cell r="Z187" t="str">
            <v>-</v>
          </cell>
          <cell r="AA187" t="str">
            <v>-</v>
          </cell>
          <cell r="AB187" t="str">
            <v>-</v>
          </cell>
          <cell r="AC187" t="str">
            <v>-</v>
          </cell>
          <cell r="AD187" t="str">
            <v>-</v>
          </cell>
          <cell r="AE187">
            <v>2</v>
          </cell>
          <cell r="AF187">
            <v>54</v>
          </cell>
          <cell r="AG187" t="str">
            <v>-</v>
          </cell>
          <cell r="AH187" t="str">
            <v>-</v>
          </cell>
          <cell r="AI187" t="str">
            <v>-</v>
          </cell>
          <cell r="AJ187" t="str">
            <v>-</v>
          </cell>
          <cell r="AK187" t="str">
            <v>-</v>
          </cell>
          <cell r="AL187" t="str">
            <v>-</v>
          </cell>
        </row>
        <row r="188">
          <cell r="B188" t="str">
            <v>藤井町</v>
          </cell>
          <cell r="C188">
            <v>11</v>
          </cell>
          <cell r="D188">
            <v>127</v>
          </cell>
          <cell r="E188" t="str">
            <v>-</v>
          </cell>
          <cell r="F188" t="str">
            <v>-</v>
          </cell>
          <cell r="G188" t="str">
            <v>-</v>
          </cell>
          <cell r="H188" t="str">
            <v>-</v>
          </cell>
          <cell r="I188">
            <v>1</v>
          </cell>
          <cell r="J188">
            <v>1</v>
          </cell>
          <cell r="K188" t="str">
            <v>-</v>
          </cell>
          <cell r="L188" t="str">
            <v>-</v>
          </cell>
          <cell r="M188" t="str">
            <v>-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  <cell r="R188" t="str">
            <v>-</v>
          </cell>
          <cell r="S188">
            <v>2</v>
          </cell>
          <cell r="T188">
            <v>16</v>
          </cell>
          <cell r="U188" t="str">
            <v>-</v>
          </cell>
          <cell r="V188" t="str">
            <v>-</v>
          </cell>
          <cell r="W188" t="str">
            <v>-</v>
          </cell>
          <cell r="X188" t="str">
            <v>-</v>
          </cell>
          <cell r="Y188" t="str">
            <v>-</v>
          </cell>
          <cell r="Z188" t="str">
            <v>-</v>
          </cell>
          <cell r="AA188">
            <v>3</v>
          </cell>
          <cell r="AB188">
            <v>20</v>
          </cell>
          <cell r="AC188">
            <v>1</v>
          </cell>
          <cell r="AD188">
            <v>1</v>
          </cell>
          <cell r="AE188" t="str">
            <v>-</v>
          </cell>
          <cell r="AF188" t="str">
            <v>-</v>
          </cell>
          <cell r="AG188">
            <v>3</v>
          </cell>
          <cell r="AH188">
            <v>88</v>
          </cell>
          <cell r="AI188" t="str">
            <v>-</v>
          </cell>
          <cell r="AJ188" t="str">
            <v>-</v>
          </cell>
          <cell r="AK188">
            <v>1</v>
          </cell>
          <cell r="AL188">
            <v>1</v>
          </cell>
        </row>
        <row r="189">
          <cell r="B189" t="str">
            <v>藤柄町</v>
          </cell>
          <cell r="C189">
            <v>6</v>
          </cell>
          <cell r="D189">
            <v>11</v>
          </cell>
          <cell r="E189" t="str">
            <v>-</v>
          </cell>
          <cell r="F189" t="str">
            <v>-</v>
          </cell>
          <cell r="G189" t="str">
            <v>-</v>
          </cell>
          <cell r="H189" t="str">
            <v>-</v>
          </cell>
          <cell r="I189" t="str">
            <v>-</v>
          </cell>
          <cell r="J189" t="str">
            <v>-</v>
          </cell>
          <cell r="K189">
            <v>1</v>
          </cell>
          <cell r="L189">
            <v>2</v>
          </cell>
          <cell r="M189" t="str">
            <v>-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  <cell r="R189" t="str">
            <v>-</v>
          </cell>
          <cell r="S189">
            <v>2</v>
          </cell>
          <cell r="T189">
            <v>4</v>
          </cell>
          <cell r="U189" t="str">
            <v>-</v>
          </cell>
          <cell r="V189" t="str">
            <v>-</v>
          </cell>
          <cell r="W189" t="str">
            <v>-</v>
          </cell>
          <cell r="X189" t="str">
            <v>-</v>
          </cell>
          <cell r="Y189">
            <v>1</v>
          </cell>
          <cell r="Z189">
            <v>1</v>
          </cell>
          <cell r="AA189">
            <v>1</v>
          </cell>
          <cell r="AB189">
            <v>2</v>
          </cell>
          <cell r="AC189" t="str">
            <v>-</v>
          </cell>
          <cell r="AD189" t="str">
            <v>-</v>
          </cell>
          <cell r="AE189">
            <v>1</v>
          </cell>
          <cell r="AF189">
            <v>2</v>
          </cell>
          <cell r="AG189" t="str">
            <v>-</v>
          </cell>
          <cell r="AH189" t="str">
            <v>-</v>
          </cell>
          <cell r="AI189" t="str">
            <v>-</v>
          </cell>
          <cell r="AJ189" t="str">
            <v>-</v>
          </cell>
          <cell r="AK189" t="str">
            <v>-</v>
          </cell>
          <cell r="AL189" t="str">
            <v>-</v>
          </cell>
        </row>
        <row r="190">
          <cell r="B190" t="str">
            <v>内原１丁目</v>
          </cell>
          <cell r="C190">
            <v>38</v>
          </cell>
          <cell r="D190">
            <v>475</v>
          </cell>
          <cell r="E190" t="str">
            <v>-</v>
          </cell>
          <cell r="F190" t="str">
            <v>-</v>
          </cell>
          <cell r="G190" t="str">
            <v>-</v>
          </cell>
          <cell r="H190" t="str">
            <v>-</v>
          </cell>
          <cell r="I190">
            <v>2</v>
          </cell>
          <cell r="J190">
            <v>23</v>
          </cell>
          <cell r="K190" t="str">
            <v>-</v>
          </cell>
          <cell r="L190" t="str">
            <v>-</v>
          </cell>
          <cell r="M190" t="str">
            <v>-</v>
          </cell>
          <cell r="N190" t="str">
            <v>-</v>
          </cell>
          <cell r="O190" t="str">
            <v>-</v>
          </cell>
          <cell r="P190" t="str">
            <v>-</v>
          </cell>
          <cell r="Q190">
            <v>2</v>
          </cell>
          <cell r="R190">
            <v>17</v>
          </cell>
          <cell r="S190">
            <v>18</v>
          </cell>
          <cell r="T190">
            <v>351</v>
          </cell>
          <cell r="U190" t="str">
            <v>-</v>
          </cell>
          <cell r="V190" t="str">
            <v>-</v>
          </cell>
          <cell r="W190">
            <v>3</v>
          </cell>
          <cell r="X190">
            <v>4</v>
          </cell>
          <cell r="Y190" t="str">
            <v>-</v>
          </cell>
          <cell r="Z190" t="str">
            <v>-</v>
          </cell>
          <cell r="AA190">
            <v>1</v>
          </cell>
          <cell r="AB190">
            <v>11</v>
          </cell>
          <cell r="AC190">
            <v>6</v>
          </cell>
          <cell r="AD190">
            <v>28</v>
          </cell>
          <cell r="AE190" t="str">
            <v>-</v>
          </cell>
          <cell r="AF190" t="str">
            <v>-</v>
          </cell>
          <cell r="AG190">
            <v>3</v>
          </cell>
          <cell r="AH190">
            <v>21</v>
          </cell>
          <cell r="AI190">
            <v>1</v>
          </cell>
          <cell r="AJ190">
            <v>13</v>
          </cell>
          <cell r="AK190">
            <v>2</v>
          </cell>
          <cell r="AL190">
            <v>7</v>
          </cell>
        </row>
        <row r="191">
          <cell r="B191" t="str">
            <v>内原２丁目</v>
          </cell>
          <cell r="C191">
            <v>187</v>
          </cell>
          <cell r="D191">
            <v>2271</v>
          </cell>
          <cell r="E191" t="str">
            <v>-</v>
          </cell>
          <cell r="F191" t="str">
            <v>-</v>
          </cell>
          <cell r="G191" t="str">
            <v>-</v>
          </cell>
          <cell r="H191" t="str">
            <v>-</v>
          </cell>
          <cell r="I191" t="str">
            <v>-</v>
          </cell>
          <cell r="J191" t="str">
            <v>-</v>
          </cell>
          <cell r="K191" t="str">
            <v>-</v>
          </cell>
          <cell r="L191" t="str">
            <v>-</v>
          </cell>
          <cell r="M191" t="str">
            <v>-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  <cell r="R191" t="str">
            <v>-</v>
          </cell>
          <cell r="S191">
            <v>125</v>
          </cell>
          <cell r="T191">
            <v>1513</v>
          </cell>
          <cell r="U191">
            <v>2</v>
          </cell>
          <cell r="V191">
            <v>14</v>
          </cell>
          <cell r="W191">
            <v>2</v>
          </cell>
          <cell r="X191">
            <v>24</v>
          </cell>
          <cell r="Y191">
            <v>1</v>
          </cell>
          <cell r="Z191">
            <v>1</v>
          </cell>
          <cell r="AA191">
            <v>28</v>
          </cell>
          <cell r="AB191">
            <v>464</v>
          </cell>
          <cell r="AC191">
            <v>18</v>
          </cell>
          <cell r="AD191">
            <v>181</v>
          </cell>
          <cell r="AE191">
            <v>4</v>
          </cell>
          <cell r="AF191">
            <v>21</v>
          </cell>
          <cell r="AG191">
            <v>5</v>
          </cell>
          <cell r="AH191">
            <v>42</v>
          </cell>
          <cell r="AI191">
            <v>1</v>
          </cell>
          <cell r="AJ191">
            <v>9</v>
          </cell>
          <cell r="AK191">
            <v>1</v>
          </cell>
          <cell r="AL191">
            <v>2</v>
          </cell>
        </row>
        <row r="192">
          <cell r="B192" t="str">
            <v>内原町</v>
          </cell>
          <cell r="C192">
            <v>138</v>
          </cell>
          <cell r="D192">
            <v>793</v>
          </cell>
          <cell r="E192">
            <v>1</v>
          </cell>
          <cell r="F192">
            <v>6</v>
          </cell>
          <cell r="G192" t="str">
            <v>-</v>
          </cell>
          <cell r="H192" t="str">
            <v>-</v>
          </cell>
          <cell r="I192">
            <v>18</v>
          </cell>
          <cell r="J192">
            <v>44</v>
          </cell>
          <cell r="K192">
            <v>7</v>
          </cell>
          <cell r="L192">
            <v>116</v>
          </cell>
          <cell r="M192" t="str">
            <v>-</v>
          </cell>
          <cell r="N192" t="str">
            <v>-</v>
          </cell>
          <cell r="O192">
            <v>1</v>
          </cell>
          <cell r="P192">
            <v>1</v>
          </cell>
          <cell r="Q192" t="str">
            <v>-</v>
          </cell>
          <cell r="R192" t="str">
            <v>-</v>
          </cell>
          <cell r="S192">
            <v>23</v>
          </cell>
          <cell r="T192">
            <v>161</v>
          </cell>
          <cell r="U192">
            <v>3</v>
          </cell>
          <cell r="V192">
            <v>28</v>
          </cell>
          <cell r="W192">
            <v>15</v>
          </cell>
          <cell r="X192">
            <v>28</v>
          </cell>
          <cell r="Y192">
            <v>6</v>
          </cell>
          <cell r="Z192">
            <v>41</v>
          </cell>
          <cell r="AA192">
            <v>6</v>
          </cell>
          <cell r="AB192">
            <v>17</v>
          </cell>
          <cell r="AC192">
            <v>21</v>
          </cell>
          <cell r="AD192">
            <v>36</v>
          </cell>
          <cell r="AE192">
            <v>14</v>
          </cell>
          <cell r="AF192">
            <v>149</v>
          </cell>
          <cell r="AG192">
            <v>17</v>
          </cell>
          <cell r="AH192">
            <v>122</v>
          </cell>
          <cell r="AI192" t="str">
            <v>-</v>
          </cell>
          <cell r="AJ192" t="str">
            <v>-</v>
          </cell>
          <cell r="AK192">
            <v>6</v>
          </cell>
          <cell r="AL192">
            <v>44</v>
          </cell>
        </row>
        <row r="193">
          <cell r="B193" t="str">
            <v>南町１丁目</v>
          </cell>
          <cell r="C193">
            <v>75</v>
          </cell>
          <cell r="D193">
            <v>579</v>
          </cell>
          <cell r="E193" t="str">
            <v>-</v>
          </cell>
          <cell r="F193" t="str">
            <v>-</v>
          </cell>
          <cell r="G193" t="str">
            <v>-</v>
          </cell>
          <cell r="H193" t="str">
            <v>-</v>
          </cell>
          <cell r="I193">
            <v>3</v>
          </cell>
          <cell r="J193">
            <v>19</v>
          </cell>
          <cell r="K193" t="str">
            <v>-</v>
          </cell>
          <cell r="L193" t="str">
            <v>-</v>
          </cell>
          <cell r="M193" t="str">
            <v>-</v>
          </cell>
          <cell r="N193" t="str">
            <v>-</v>
          </cell>
          <cell r="O193">
            <v>2</v>
          </cell>
          <cell r="P193">
            <v>11</v>
          </cell>
          <cell r="Q193">
            <v>1</v>
          </cell>
          <cell r="R193">
            <v>23</v>
          </cell>
          <cell r="S193">
            <v>15</v>
          </cell>
          <cell r="T193">
            <v>86</v>
          </cell>
          <cell r="U193">
            <v>4</v>
          </cell>
          <cell r="V193">
            <v>95</v>
          </cell>
          <cell r="W193" t="str">
            <v>-</v>
          </cell>
          <cell r="X193" t="str">
            <v>-</v>
          </cell>
          <cell r="Y193">
            <v>11</v>
          </cell>
          <cell r="Z193">
            <v>46</v>
          </cell>
          <cell r="AA193">
            <v>20</v>
          </cell>
          <cell r="AB193">
            <v>151</v>
          </cell>
          <cell r="AC193">
            <v>9</v>
          </cell>
          <cell r="AD193">
            <v>25</v>
          </cell>
          <cell r="AE193">
            <v>3</v>
          </cell>
          <cell r="AF193">
            <v>9</v>
          </cell>
          <cell r="AG193">
            <v>2</v>
          </cell>
          <cell r="AH193">
            <v>5</v>
          </cell>
          <cell r="AI193" t="str">
            <v>-</v>
          </cell>
          <cell r="AJ193" t="str">
            <v>-</v>
          </cell>
          <cell r="AK193">
            <v>5</v>
          </cell>
          <cell r="AL193">
            <v>109</v>
          </cell>
        </row>
        <row r="194">
          <cell r="B194" t="str">
            <v>南町２丁目</v>
          </cell>
          <cell r="C194">
            <v>115</v>
          </cell>
          <cell r="D194">
            <v>2779</v>
          </cell>
          <cell r="E194" t="str">
            <v>-</v>
          </cell>
          <cell r="F194" t="str">
            <v>-</v>
          </cell>
          <cell r="G194" t="str">
            <v>-</v>
          </cell>
          <cell r="H194" t="str">
            <v>-</v>
          </cell>
          <cell r="I194">
            <v>2</v>
          </cell>
          <cell r="J194">
            <v>4</v>
          </cell>
          <cell r="K194" t="str">
            <v>-</v>
          </cell>
          <cell r="L194" t="str">
            <v>-</v>
          </cell>
          <cell r="M194">
            <v>2</v>
          </cell>
          <cell r="N194">
            <v>142</v>
          </cell>
          <cell r="O194">
            <v>3</v>
          </cell>
          <cell r="P194">
            <v>82</v>
          </cell>
          <cell r="Q194" t="str">
            <v>-</v>
          </cell>
          <cell r="R194" t="str">
            <v>-</v>
          </cell>
          <cell r="S194">
            <v>31</v>
          </cell>
          <cell r="T194">
            <v>196</v>
          </cell>
          <cell r="U194">
            <v>16</v>
          </cell>
          <cell r="V194">
            <v>1808</v>
          </cell>
          <cell r="W194">
            <v>5</v>
          </cell>
          <cell r="X194">
            <v>117</v>
          </cell>
          <cell r="Y194">
            <v>7</v>
          </cell>
          <cell r="Z194">
            <v>35</v>
          </cell>
          <cell r="AA194">
            <v>26</v>
          </cell>
          <cell r="AB194">
            <v>109</v>
          </cell>
          <cell r="AC194">
            <v>7</v>
          </cell>
          <cell r="AD194">
            <v>32</v>
          </cell>
          <cell r="AE194">
            <v>4</v>
          </cell>
          <cell r="AF194">
            <v>15</v>
          </cell>
          <cell r="AG194">
            <v>5</v>
          </cell>
          <cell r="AH194">
            <v>37</v>
          </cell>
          <cell r="AI194" t="str">
            <v>-</v>
          </cell>
          <cell r="AJ194" t="str">
            <v>-</v>
          </cell>
          <cell r="AK194">
            <v>7</v>
          </cell>
          <cell r="AL194">
            <v>202</v>
          </cell>
        </row>
        <row r="195">
          <cell r="B195" t="str">
            <v>南町３丁目</v>
          </cell>
          <cell r="C195">
            <v>166</v>
          </cell>
          <cell r="D195">
            <v>1744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>
            <v>1</v>
          </cell>
          <cell r="J195">
            <v>1</v>
          </cell>
          <cell r="K195">
            <v>1</v>
          </cell>
          <cell r="L195">
            <v>2</v>
          </cell>
          <cell r="M195" t="str">
            <v>-</v>
          </cell>
          <cell r="N195" t="str">
            <v>-</v>
          </cell>
          <cell r="O195">
            <v>8</v>
          </cell>
          <cell r="P195">
            <v>274</v>
          </cell>
          <cell r="Q195" t="str">
            <v>-</v>
          </cell>
          <cell r="R195" t="str">
            <v>-</v>
          </cell>
          <cell r="S195">
            <v>37</v>
          </cell>
          <cell r="T195">
            <v>208</v>
          </cell>
          <cell r="U195">
            <v>23</v>
          </cell>
          <cell r="V195">
            <v>595</v>
          </cell>
          <cell r="W195">
            <v>17</v>
          </cell>
          <cell r="X195">
            <v>69</v>
          </cell>
          <cell r="Y195">
            <v>14</v>
          </cell>
          <cell r="Z195">
            <v>143</v>
          </cell>
          <cell r="AA195">
            <v>23</v>
          </cell>
          <cell r="AB195">
            <v>85</v>
          </cell>
          <cell r="AC195">
            <v>14</v>
          </cell>
          <cell r="AD195">
            <v>70</v>
          </cell>
          <cell r="AE195">
            <v>3</v>
          </cell>
          <cell r="AF195">
            <v>24</v>
          </cell>
          <cell r="AG195">
            <v>11</v>
          </cell>
          <cell r="AH195">
            <v>137</v>
          </cell>
          <cell r="AI195" t="str">
            <v>-</v>
          </cell>
          <cell r="AJ195" t="str">
            <v>-</v>
          </cell>
          <cell r="AK195">
            <v>14</v>
          </cell>
          <cell r="AL195">
            <v>136</v>
          </cell>
        </row>
        <row r="196">
          <cell r="B196" t="str">
            <v>梅香１丁目</v>
          </cell>
          <cell r="C196">
            <v>37</v>
          </cell>
          <cell r="D196">
            <v>870</v>
          </cell>
          <cell r="E196">
            <v>1</v>
          </cell>
          <cell r="F196" t="str">
            <v>-</v>
          </cell>
          <cell r="G196" t="str">
            <v>-</v>
          </cell>
          <cell r="H196" t="str">
            <v>-</v>
          </cell>
          <cell r="I196">
            <v>1</v>
          </cell>
          <cell r="J196">
            <v>2</v>
          </cell>
          <cell r="K196" t="str">
            <v>-</v>
          </cell>
          <cell r="L196" t="str">
            <v>-</v>
          </cell>
          <cell r="M196" t="str">
            <v>-</v>
          </cell>
          <cell r="N196" t="str">
            <v>-</v>
          </cell>
          <cell r="O196">
            <v>1</v>
          </cell>
          <cell r="P196" t="str">
            <v>-</v>
          </cell>
          <cell r="Q196" t="str">
            <v>-</v>
          </cell>
          <cell r="R196" t="str">
            <v>-</v>
          </cell>
          <cell r="S196">
            <v>11</v>
          </cell>
          <cell r="T196">
            <v>124</v>
          </cell>
          <cell r="U196">
            <v>9</v>
          </cell>
          <cell r="V196">
            <v>268</v>
          </cell>
          <cell r="W196">
            <v>1</v>
          </cell>
          <cell r="X196">
            <v>2</v>
          </cell>
          <cell r="Y196" t="str">
            <v>-</v>
          </cell>
          <cell r="Z196" t="str">
            <v>-</v>
          </cell>
          <cell r="AA196">
            <v>1</v>
          </cell>
          <cell r="AB196">
            <v>6</v>
          </cell>
          <cell r="AC196" t="str">
            <v>-</v>
          </cell>
          <cell r="AD196" t="str">
            <v>-</v>
          </cell>
          <cell r="AE196" t="str">
            <v>-</v>
          </cell>
          <cell r="AF196" t="str">
            <v>-</v>
          </cell>
          <cell r="AG196">
            <v>3</v>
          </cell>
          <cell r="AH196">
            <v>141</v>
          </cell>
          <cell r="AI196" t="str">
            <v>-</v>
          </cell>
          <cell r="AJ196" t="str">
            <v>-</v>
          </cell>
          <cell r="AK196">
            <v>9</v>
          </cell>
          <cell r="AL196">
            <v>327</v>
          </cell>
        </row>
        <row r="197">
          <cell r="B197" t="str">
            <v>梅香２丁目</v>
          </cell>
          <cell r="C197">
            <v>23</v>
          </cell>
          <cell r="D197">
            <v>240</v>
          </cell>
          <cell r="E197" t="str">
            <v>-</v>
          </cell>
          <cell r="F197" t="str">
            <v>-</v>
          </cell>
          <cell r="G197" t="str">
            <v>-</v>
          </cell>
          <cell r="H197" t="str">
            <v>-</v>
          </cell>
          <cell r="I197">
            <v>1</v>
          </cell>
          <cell r="J197">
            <v>3</v>
          </cell>
          <cell r="K197" t="str">
            <v>-</v>
          </cell>
          <cell r="L197" t="str">
            <v>-</v>
          </cell>
          <cell r="M197" t="str">
            <v>-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  <cell r="R197" t="str">
            <v>-</v>
          </cell>
          <cell r="S197">
            <v>3</v>
          </cell>
          <cell r="T197">
            <v>54</v>
          </cell>
          <cell r="U197" t="str">
            <v>-</v>
          </cell>
          <cell r="V197" t="str">
            <v>-</v>
          </cell>
          <cell r="W197">
            <v>3</v>
          </cell>
          <cell r="X197">
            <v>3</v>
          </cell>
          <cell r="Y197">
            <v>3</v>
          </cell>
          <cell r="Z197">
            <v>12</v>
          </cell>
          <cell r="AA197">
            <v>2</v>
          </cell>
          <cell r="AB197">
            <v>4</v>
          </cell>
          <cell r="AC197" t="str">
            <v>-</v>
          </cell>
          <cell r="AD197" t="str">
            <v>-</v>
          </cell>
          <cell r="AE197">
            <v>1</v>
          </cell>
          <cell r="AF197">
            <v>85</v>
          </cell>
          <cell r="AG197">
            <v>4</v>
          </cell>
          <cell r="AH197">
            <v>36</v>
          </cell>
          <cell r="AI197" t="str">
            <v>-</v>
          </cell>
          <cell r="AJ197" t="str">
            <v>-</v>
          </cell>
          <cell r="AK197">
            <v>6</v>
          </cell>
          <cell r="AL197">
            <v>43</v>
          </cell>
        </row>
        <row r="198">
          <cell r="B198" t="str">
            <v>白梅１丁目</v>
          </cell>
          <cell r="C198">
            <v>54</v>
          </cell>
          <cell r="D198">
            <v>813</v>
          </cell>
          <cell r="E198" t="str">
            <v>-</v>
          </cell>
          <cell r="F198" t="str">
            <v>-</v>
          </cell>
          <cell r="G198" t="str">
            <v>-</v>
          </cell>
          <cell r="H198" t="str">
            <v>-</v>
          </cell>
          <cell r="I198">
            <v>8</v>
          </cell>
          <cell r="J198">
            <v>173</v>
          </cell>
          <cell r="K198" t="str">
            <v>-</v>
          </cell>
          <cell r="L198" t="str">
            <v>-</v>
          </cell>
          <cell r="M198" t="str">
            <v>-</v>
          </cell>
          <cell r="N198" t="str">
            <v>-</v>
          </cell>
          <cell r="O198">
            <v>1</v>
          </cell>
          <cell r="P198">
            <v>4</v>
          </cell>
          <cell r="Q198" t="str">
            <v>-</v>
          </cell>
          <cell r="R198" t="str">
            <v>-</v>
          </cell>
          <cell r="S198">
            <v>7</v>
          </cell>
          <cell r="T198">
            <v>28</v>
          </cell>
          <cell r="U198">
            <v>3</v>
          </cell>
          <cell r="V198">
            <v>64</v>
          </cell>
          <cell r="W198">
            <v>4</v>
          </cell>
          <cell r="X198">
            <v>67</v>
          </cell>
          <cell r="Y198">
            <v>9</v>
          </cell>
          <cell r="Z198">
            <v>131</v>
          </cell>
          <cell r="AA198">
            <v>10</v>
          </cell>
          <cell r="AB198">
            <v>30</v>
          </cell>
          <cell r="AC198">
            <v>2</v>
          </cell>
          <cell r="AD198">
            <v>6</v>
          </cell>
          <cell r="AE198">
            <v>3</v>
          </cell>
          <cell r="AF198">
            <v>6</v>
          </cell>
          <cell r="AG198">
            <v>2</v>
          </cell>
          <cell r="AH198">
            <v>24</v>
          </cell>
          <cell r="AI198" t="str">
            <v>-</v>
          </cell>
          <cell r="AJ198" t="str">
            <v>-</v>
          </cell>
          <cell r="AK198">
            <v>5</v>
          </cell>
          <cell r="AL198">
            <v>280</v>
          </cell>
        </row>
        <row r="199">
          <cell r="B199" t="str">
            <v>白梅２丁目</v>
          </cell>
          <cell r="C199">
            <v>53</v>
          </cell>
          <cell r="D199">
            <v>762</v>
          </cell>
          <cell r="E199" t="str">
            <v>-</v>
          </cell>
          <cell r="F199" t="str">
            <v>-</v>
          </cell>
          <cell r="G199" t="str">
            <v>-</v>
          </cell>
          <cell r="H199" t="str">
            <v>-</v>
          </cell>
          <cell r="I199">
            <v>4</v>
          </cell>
          <cell r="J199">
            <v>29</v>
          </cell>
          <cell r="K199" t="str">
            <v>-</v>
          </cell>
          <cell r="L199" t="str">
            <v>-</v>
          </cell>
          <cell r="M199" t="str">
            <v>-</v>
          </cell>
          <cell r="N199" t="str">
            <v>-</v>
          </cell>
          <cell r="O199">
            <v>4</v>
          </cell>
          <cell r="P199">
            <v>97</v>
          </cell>
          <cell r="Q199" t="str">
            <v>-</v>
          </cell>
          <cell r="R199" t="str">
            <v>-</v>
          </cell>
          <cell r="S199">
            <v>11</v>
          </cell>
          <cell r="T199">
            <v>116</v>
          </cell>
          <cell r="U199" t="str">
            <v>-</v>
          </cell>
          <cell r="V199" t="str">
            <v>-</v>
          </cell>
          <cell r="W199">
            <v>3</v>
          </cell>
          <cell r="X199">
            <v>5</v>
          </cell>
          <cell r="Y199">
            <v>5</v>
          </cell>
          <cell r="Z199">
            <v>46</v>
          </cell>
          <cell r="AA199">
            <v>3</v>
          </cell>
          <cell r="AB199">
            <v>12</v>
          </cell>
          <cell r="AC199">
            <v>7</v>
          </cell>
          <cell r="AD199">
            <v>37</v>
          </cell>
          <cell r="AE199">
            <v>1</v>
          </cell>
          <cell r="AF199">
            <v>132</v>
          </cell>
          <cell r="AG199">
            <v>2</v>
          </cell>
          <cell r="AH199">
            <v>85</v>
          </cell>
          <cell r="AI199" t="str">
            <v>-</v>
          </cell>
          <cell r="AJ199" t="str">
            <v>-</v>
          </cell>
          <cell r="AK199">
            <v>13</v>
          </cell>
          <cell r="AL199">
            <v>203</v>
          </cell>
        </row>
        <row r="200">
          <cell r="B200" t="str">
            <v>白梅３丁目</v>
          </cell>
          <cell r="C200">
            <v>34</v>
          </cell>
          <cell r="D200">
            <v>242</v>
          </cell>
          <cell r="E200" t="str">
            <v>-</v>
          </cell>
          <cell r="F200" t="str">
            <v>-</v>
          </cell>
          <cell r="G200" t="str">
            <v>-</v>
          </cell>
          <cell r="H200" t="str">
            <v>-</v>
          </cell>
          <cell r="I200">
            <v>3</v>
          </cell>
          <cell r="J200">
            <v>26</v>
          </cell>
          <cell r="K200">
            <v>1</v>
          </cell>
          <cell r="L200">
            <v>4</v>
          </cell>
          <cell r="M200" t="str">
            <v>-</v>
          </cell>
          <cell r="N200" t="str">
            <v>-</v>
          </cell>
          <cell r="O200">
            <v>1</v>
          </cell>
          <cell r="P200">
            <v>2</v>
          </cell>
          <cell r="Q200" t="str">
            <v>-</v>
          </cell>
          <cell r="R200" t="str">
            <v>-</v>
          </cell>
          <cell r="S200">
            <v>10</v>
          </cell>
          <cell r="T200">
            <v>43</v>
          </cell>
          <cell r="U200" t="str">
            <v>-</v>
          </cell>
          <cell r="V200" t="str">
            <v>-</v>
          </cell>
          <cell r="W200">
            <v>2</v>
          </cell>
          <cell r="X200">
            <v>3</v>
          </cell>
          <cell r="Y200">
            <v>4</v>
          </cell>
          <cell r="Z200">
            <v>16</v>
          </cell>
          <cell r="AA200">
            <v>2</v>
          </cell>
          <cell r="AB200">
            <v>10</v>
          </cell>
          <cell r="AC200">
            <v>1</v>
          </cell>
          <cell r="AD200">
            <v>6</v>
          </cell>
          <cell r="AE200">
            <v>1</v>
          </cell>
          <cell r="AF200">
            <v>1</v>
          </cell>
          <cell r="AG200">
            <v>4</v>
          </cell>
          <cell r="AH200">
            <v>82</v>
          </cell>
          <cell r="AI200" t="str">
            <v>-</v>
          </cell>
          <cell r="AJ200" t="str">
            <v>-</v>
          </cell>
          <cell r="AK200">
            <v>5</v>
          </cell>
          <cell r="AL200">
            <v>49</v>
          </cell>
        </row>
        <row r="201">
          <cell r="B201" t="str">
            <v>白梅４丁目</v>
          </cell>
          <cell r="C201">
            <v>20</v>
          </cell>
          <cell r="D201">
            <v>115</v>
          </cell>
          <cell r="E201" t="str">
            <v>-</v>
          </cell>
          <cell r="F201" t="str">
            <v>-</v>
          </cell>
          <cell r="G201" t="str">
            <v>-</v>
          </cell>
          <cell r="H201" t="str">
            <v>-</v>
          </cell>
          <cell r="I201" t="str">
            <v>-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  <cell r="R201" t="str">
            <v>-</v>
          </cell>
          <cell r="S201">
            <v>7</v>
          </cell>
          <cell r="T201">
            <v>47</v>
          </cell>
          <cell r="U201">
            <v>1</v>
          </cell>
          <cell r="V201">
            <v>6</v>
          </cell>
          <cell r="W201">
            <v>3</v>
          </cell>
          <cell r="X201">
            <v>12</v>
          </cell>
          <cell r="Y201">
            <v>3</v>
          </cell>
          <cell r="Z201">
            <v>32</v>
          </cell>
          <cell r="AA201">
            <v>3</v>
          </cell>
          <cell r="AB201">
            <v>15</v>
          </cell>
          <cell r="AC201" t="str">
            <v>-</v>
          </cell>
          <cell r="AD201" t="str">
            <v>-</v>
          </cell>
          <cell r="AE201">
            <v>1</v>
          </cell>
          <cell r="AF201">
            <v>1</v>
          </cell>
          <cell r="AG201">
            <v>2</v>
          </cell>
          <cell r="AH201">
            <v>2</v>
          </cell>
          <cell r="AI201" t="str">
            <v>-</v>
          </cell>
          <cell r="AJ201" t="str">
            <v>-</v>
          </cell>
          <cell r="AK201" t="str">
            <v>-</v>
          </cell>
          <cell r="AL201" t="str">
            <v>-</v>
          </cell>
        </row>
        <row r="202">
          <cell r="B202" t="str">
            <v>飯島町</v>
          </cell>
          <cell r="C202">
            <v>25</v>
          </cell>
          <cell r="D202">
            <v>263</v>
          </cell>
          <cell r="E202" t="str">
            <v>-</v>
          </cell>
          <cell r="F202" t="str">
            <v>-</v>
          </cell>
          <cell r="G202" t="str">
            <v>-</v>
          </cell>
          <cell r="H202" t="str">
            <v>-</v>
          </cell>
          <cell r="I202">
            <v>9</v>
          </cell>
          <cell r="J202">
            <v>49</v>
          </cell>
          <cell r="K202">
            <v>1</v>
          </cell>
          <cell r="L202">
            <v>13</v>
          </cell>
          <cell r="M202" t="str">
            <v>-</v>
          </cell>
          <cell r="N202" t="str">
            <v>-</v>
          </cell>
          <cell r="O202" t="str">
            <v>-</v>
          </cell>
          <cell r="P202" t="str">
            <v>-</v>
          </cell>
          <cell r="Q202">
            <v>3</v>
          </cell>
          <cell r="R202">
            <v>28</v>
          </cell>
          <cell r="S202">
            <v>3</v>
          </cell>
          <cell r="T202">
            <v>27</v>
          </cell>
          <cell r="U202" t="str">
            <v>-</v>
          </cell>
          <cell r="V202" t="str">
            <v>-</v>
          </cell>
          <cell r="W202" t="str">
            <v>-</v>
          </cell>
          <cell r="X202" t="str">
            <v>-</v>
          </cell>
          <cell r="Y202">
            <v>1</v>
          </cell>
          <cell r="Z202">
            <v>24</v>
          </cell>
          <cell r="AA202">
            <v>2</v>
          </cell>
          <cell r="AB202">
            <v>2</v>
          </cell>
          <cell r="AC202">
            <v>1</v>
          </cell>
          <cell r="AD202">
            <v>3</v>
          </cell>
          <cell r="AE202" t="str">
            <v>-</v>
          </cell>
          <cell r="AF202" t="str">
            <v>-</v>
          </cell>
          <cell r="AG202">
            <v>3</v>
          </cell>
          <cell r="AH202">
            <v>110</v>
          </cell>
          <cell r="AI202" t="str">
            <v>-</v>
          </cell>
          <cell r="AJ202" t="str">
            <v>-</v>
          </cell>
          <cell r="AK202">
            <v>2</v>
          </cell>
          <cell r="AL202">
            <v>7</v>
          </cell>
        </row>
        <row r="203">
          <cell r="B203" t="str">
            <v>飯富町</v>
          </cell>
          <cell r="C203">
            <v>43</v>
          </cell>
          <cell r="D203">
            <v>373</v>
          </cell>
          <cell r="E203">
            <v>1</v>
          </cell>
          <cell r="F203">
            <v>4</v>
          </cell>
          <cell r="G203" t="str">
            <v>-</v>
          </cell>
          <cell r="H203" t="str">
            <v>-</v>
          </cell>
          <cell r="I203">
            <v>12</v>
          </cell>
          <cell r="J203">
            <v>36</v>
          </cell>
          <cell r="K203">
            <v>1</v>
          </cell>
          <cell r="L203">
            <v>29</v>
          </cell>
          <cell r="M203" t="str">
            <v>-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  <cell r="R203" t="str">
            <v>-</v>
          </cell>
          <cell r="S203">
            <v>7</v>
          </cell>
          <cell r="T203">
            <v>66</v>
          </cell>
          <cell r="U203">
            <v>1</v>
          </cell>
          <cell r="V203">
            <v>5</v>
          </cell>
          <cell r="W203" t="str">
            <v>-</v>
          </cell>
          <cell r="X203" t="str">
            <v>-</v>
          </cell>
          <cell r="Y203">
            <v>1</v>
          </cell>
          <cell r="Z203">
            <v>10</v>
          </cell>
          <cell r="AA203">
            <v>4</v>
          </cell>
          <cell r="AB203">
            <v>43</v>
          </cell>
          <cell r="AC203">
            <v>8</v>
          </cell>
          <cell r="AD203">
            <v>62</v>
          </cell>
          <cell r="AE203" t="str">
            <v>-</v>
          </cell>
          <cell r="AF203" t="str">
            <v>-</v>
          </cell>
          <cell r="AG203">
            <v>2</v>
          </cell>
          <cell r="AH203">
            <v>101</v>
          </cell>
          <cell r="AI203">
            <v>1</v>
          </cell>
          <cell r="AJ203">
            <v>2</v>
          </cell>
          <cell r="AK203">
            <v>5</v>
          </cell>
          <cell r="AL203">
            <v>15</v>
          </cell>
        </row>
        <row r="204">
          <cell r="B204" t="str">
            <v>備前町</v>
          </cell>
          <cell r="C204">
            <v>35</v>
          </cell>
          <cell r="D204">
            <v>273</v>
          </cell>
          <cell r="E204" t="str">
            <v>-</v>
          </cell>
          <cell r="F204" t="str">
            <v>-</v>
          </cell>
          <cell r="G204" t="str">
            <v>-</v>
          </cell>
          <cell r="H204" t="str">
            <v>-</v>
          </cell>
          <cell r="I204">
            <v>1</v>
          </cell>
          <cell r="J204">
            <v>23</v>
          </cell>
          <cell r="K204" t="str">
            <v>-</v>
          </cell>
          <cell r="L204" t="str">
            <v>-</v>
          </cell>
          <cell r="M204" t="str">
            <v>-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  <cell r="R204" t="str">
            <v>-</v>
          </cell>
          <cell r="S204">
            <v>5</v>
          </cell>
          <cell r="T204">
            <v>6</v>
          </cell>
          <cell r="U204">
            <v>1</v>
          </cell>
          <cell r="V204">
            <v>1</v>
          </cell>
          <cell r="W204">
            <v>10</v>
          </cell>
          <cell r="X204">
            <v>22</v>
          </cell>
          <cell r="Y204">
            <v>7</v>
          </cell>
          <cell r="Z204">
            <v>48</v>
          </cell>
          <cell r="AA204">
            <v>2</v>
          </cell>
          <cell r="AB204">
            <v>3</v>
          </cell>
          <cell r="AC204">
            <v>1</v>
          </cell>
          <cell r="AD204">
            <v>1</v>
          </cell>
          <cell r="AE204">
            <v>3</v>
          </cell>
          <cell r="AF204">
            <v>23</v>
          </cell>
          <cell r="AG204">
            <v>3</v>
          </cell>
          <cell r="AH204">
            <v>104</v>
          </cell>
          <cell r="AI204" t="str">
            <v>-</v>
          </cell>
          <cell r="AJ204" t="str">
            <v>-</v>
          </cell>
          <cell r="AK204">
            <v>2</v>
          </cell>
          <cell r="AL204">
            <v>42</v>
          </cell>
        </row>
        <row r="205">
          <cell r="B205" t="str">
            <v>姫子１丁目</v>
          </cell>
          <cell r="C205">
            <v>81</v>
          </cell>
          <cell r="D205">
            <v>516</v>
          </cell>
          <cell r="E205" t="str">
            <v>-</v>
          </cell>
          <cell r="F205" t="str">
            <v>-</v>
          </cell>
          <cell r="G205" t="str">
            <v>-</v>
          </cell>
          <cell r="H205" t="str">
            <v>-</v>
          </cell>
          <cell r="I205">
            <v>5</v>
          </cell>
          <cell r="J205">
            <v>34</v>
          </cell>
          <cell r="K205">
            <v>3</v>
          </cell>
          <cell r="L205">
            <v>9</v>
          </cell>
          <cell r="M205" t="str">
            <v>-</v>
          </cell>
          <cell r="N205" t="str">
            <v>-</v>
          </cell>
          <cell r="O205" t="str">
            <v>-</v>
          </cell>
          <cell r="P205" t="str">
            <v>-</v>
          </cell>
          <cell r="Q205">
            <v>2</v>
          </cell>
          <cell r="R205">
            <v>12</v>
          </cell>
          <cell r="S205">
            <v>15</v>
          </cell>
          <cell r="T205">
            <v>90</v>
          </cell>
          <cell r="U205" t="str">
            <v>-</v>
          </cell>
          <cell r="V205" t="str">
            <v>-</v>
          </cell>
          <cell r="W205">
            <v>10</v>
          </cell>
          <cell r="X205">
            <v>21</v>
          </cell>
          <cell r="Y205">
            <v>9</v>
          </cell>
          <cell r="Z205">
            <v>44</v>
          </cell>
          <cell r="AA205">
            <v>7</v>
          </cell>
          <cell r="AB205">
            <v>98</v>
          </cell>
          <cell r="AC205">
            <v>15</v>
          </cell>
          <cell r="AD205">
            <v>66</v>
          </cell>
          <cell r="AE205">
            <v>4</v>
          </cell>
          <cell r="AF205">
            <v>28</v>
          </cell>
          <cell r="AG205">
            <v>6</v>
          </cell>
          <cell r="AH205">
            <v>64</v>
          </cell>
          <cell r="AI205" t="str">
            <v>-</v>
          </cell>
          <cell r="AJ205" t="str">
            <v>-</v>
          </cell>
          <cell r="AK205">
            <v>5</v>
          </cell>
          <cell r="AL205">
            <v>50</v>
          </cell>
        </row>
        <row r="206">
          <cell r="B206" t="str">
            <v>姫子２丁目</v>
          </cell>
          <cell r="C206">
            <v>73</v>
          </cell>
          <cell r="D206">
            <v>769</v>
          </cell>
          <cell r="E206">
            <v>1</v>
          </cell>
          <cell r="F206">
            <v>5</v>
          </cell>
          <cell r="G206" t="str">
            <v>-</v>
          </cell>
          <cell r="H206" t="str">
            <v>-</v>
          </cell>
          <cell r="I206">
            <v>12</v>
          </cell>
          <cell r="J206">
            <v>77</v>
          </cell>
          <cell r="K206">
            <v>1</v>
          </cell>
          <cell r="L206">
            <v>3</v>
          </cell>
          <cell r="M206" t="str">
            <v>-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  <cell r="R206" t="str">
            <v>-</v>
          </cell>
          <cell r="S206">
            <v>17</v>
          </cell>
          <cell r="T206">
            <v>318</v>
          </cell>
          <cell r="U206">
            <v>1</v>
          </cell>
          <cell r="V206">
            <v>12</v>
          </cell>
          <cell r="W206">
            <v>8</v>
          </cell>
          <cell r="X206">
            <v>61</v>
          </cell>
          <cell r="Y206">
            <v>4</v>
          </cell>
          <cell r="Z206">
            <v>5</v>
          </cell>
          <cell r="AA206">
            <v>6</v>
          </cell>
          <cell r="AB206">
            <v>73</v>
          </cell>
          <cell r="AC206">
            <v>11</v>
          </cell>
          <cell r="AD206">
            <v>49</v>
          </cell>
          <cell r="AE206">
            <v>3</v>
          </cell>
          <cell r="AF206">
            <v>82</v>
          </cell>
          <cell r="AG206">
            <v>8</v>
          </cell>
          <cell r="AH206">
            <v>82</v>
          </cell>
          <cell r="AI206" t="str">
            <v>-</v>
          </cell>
          <cell r="AJ206" t="str">
            <v>-</v>
          </cell>
          <cell r="AK206">
            <v>1</v>
          </cell>
          <cell r="AL206">
            <v>2</v>
          </cell>
        </row>
        <row r="207">
          <cell r="B207" t="str">
            <v>百合が丘町</v>
          </cell>
          <cell r="C207">
            <v>15</v>
          </cell>
          <cell r="D207">
            <v>285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>
            <v>1</v>
          </cell>
          <cell r="J207">
            <v>5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 t="str">
            <v>-</v>
          </cell>
          <cell r="S207">
            <v>5</v>
          </cell>
          <cell r="T207">
            <v>114</v>
          </cell>
          <cell r="U207" t="str">
            <v>-</v>
          </cell>
          <cell r="V207" t="str">
            <v>-</v>
          </cell>
          <cell r="W207" t="str">
            <v>-</v>
          </cell>
          <cell r="X207" t="str">
            <v>-</v>
          </cell>
          <cell r="Y207" t="str">
            <v>-</v>
          </cell>
          <cell r="Z207" t="str">
            <v>-</v>
          </cell>
          <cell r="AA207" t="str">
            <v>-</v>
          </cell>
          <cell r="AB207" t="str">
            <v>-</v>
          </cell>
          <cell r="AC207">
            <v>2</v>
          </cell>
          <cell r="AD207">
            <v>8</v>
          </cell>
          <cell r="AE207">
            <v>1</v>
          </cell>
          <cell r="AF207">
            <v>5</v>
          </cell>
          <cell r="AG207">
            <v>6</v>
          </cell>
          <cell r="AH207">
            <v>153</v>
          </cell>
          <cell r="AI207" t="str">
            <v>-</v>
          </cell>
          <cell r="AJ207" t="str">
            <v>-</v>
          </cell>
          <cell r="AK207" t="str">
            <v>-</v>
          </cell>
          <cell r="AL207" t="str">
            <v>-</v>
          </cell>
        </row>
        <row r="208">
          <cell r="B208" t="str">
            <v>浜田１丁目</v>
          </cell>
          <cell r="C208">
            <v>31</v>
          </cell>
          <cell r="D208">
            <v>238</v>
          </cell>
          <cell r="E208" t="str">
            <v>-</v>
          </cell>
          <cell r="F208" t="str">
            <v>-</v>
          </cell>
          <cell r="G208" t="str">
            <v>-</v>
          </cell>
          <cell r="H208" t="str">
            <v>-</v>
          </cell>
          <cell r="I208">
            <v>5</v>
          </cell>
          <cell r="J208">
            <v>12</v>
          </cell>
          <cell r="K208">
            <v>2</v>
          </cell>
          <cell r="L208">
            <v>5</v>
          </cell>
          <cell r="M208" t="str">
            <v>-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  <cell r="R208" t="str">
            <v>-</v>
          </cell>
          <cell r="S208">
            <v>10</v>
          </cell>
          <cell r="T208">
            <v>151</v>
          </cell>
          <cell r="U208" t="str">
            <v>-</v>
          </cell>
          <cell r="V208" t="str">
            <v>-</v>
          </cell>
          <cell r="W208" t="str">
            <v>-</v>
          </cell>
          <cell r="X208" t="str">
            <v>-</v>
          </cell>
          <cell r="Y208">
            <v>3</v>
          </cell>
          <cell r="Z208">
            <v>13</v>
          </cell>
          <cell r="AA208">
            <v>6</v>
          </cell>
          <cell r="AB208">
            <v>29</v>
          </cell>
          <cell r="AC208">
            <v>1</v>
          </cell>
          <cell r="AD208">
            <v>3</v>
          </cell>
          <cell r="AE208" t="str">
            <v>-</v>
          </cell>
          <cell r="AF208" t="str">
            <v>-</v>
          </cell>
          <cell r="AG208">
            <v>2</v>
          </cell>
          <cell r="AH208">
            <v>22</v>
          </cell>
          <cell r="AI208" t="str">
            <v>-</v>
          </cell>
          <cell r="AJ208" t="str">
            <v>-</v>
          </cell>
          <cell r="AK208">
            <v>2</v>
          </cell>
          <cell r="AL208">
            <v>3</v>
          </cell>
        </row>
        <row r="209">
          <cell r="B209" t="str">
            <v>浜田２丁目</v>
          </cell>
          <cell r="C209">
            <v>33</v>
          </cell>
          <cell r="D209">
            <v>489</v>
          </cell>
          <cell r="E209" t="str">
            <v>-</v>
          </cell>
          <cell r="F209" t="str">
            <v>-</v>
          </cell>
          <cell r="G209" t="str">
            <v>-</v>
          </cell>
          <cell r="H209" t="str">
            <v>-</v>
          </cell>
          <cell r="I209">
            <v>2</v>
          </cell>
          <cell r="J209">
            <v>7</v>
          </cell>
          <cell r="K209">
            <v>3</v>
          </cell>
          <cell r="L209">
            <v>9</v>
          </cell>
          <cell r="M209" t="str">
            <v>-</v>
          </cell>
          <cell r="N209" t="str">
            <v>-</v>
          </cell>
          <cell r="O209" t="str">
            <v>-</v>
          </cell>
          <cell r="P209" t="str">
            <v>-</v>
          </cell>
          <cell r="Q209">
            <v>2</v>
          </cell>
          <cell r="R209">
            <v>52</v>
          </cell>
          <cell r="S209">
            <v>7</v>
          </cell>
          <cell r="T209">
            <v>130</v>
          </cell>
          <cell r="U209" t="str">
            <v>-</v>
          </cell>
          <cell r="V209" t="str">
            <v>-</v>
          </cell>
          <cell r="W209" t="str">
            <v>-</v>
          </cell>
          <cell r="X209" t="str">
            <v>-</v>
          </cell>
          <cell r="Y209" t="str">
            <v>-</v>
          </cell>
          <cell r="Z209" t="str">
            <v>-</v>
          </cell>
          <cell r="AA209">
            <v>3</v>
          </cell>
          <cell r="AB209">
            <v>37</v>
          </cell>
          <cell r="AC209">
            <v>5</v>
          </cell>
          <cell r="AD209">
            <v>14</v>
          </cell>
          <cell r="AE209">
            <v>5</v>
          </cell>
          <cell r="AF209">
            <v>137</v>
          </cell>
          <cell r="AG209">
            <v>3</v>
          </cell>
          <cell r="AH209">
            <v>25</v>
          </cell>
          <cell r="AI209" t="str">
            <v>-</v>
          </cell>
          <cell r="AJ209" t="str">
            <v>-</v>
          </cell>
          <cell r="AK209">
            <v>3</v>
          </cell>
          <cell r="AL209">
            <v>78</v>
          </cell>
        </row>
        <row r="210">
          <cell r="B210" t="str">
            <v>浜田町</v>
          </cell>
          <cell r="C210">
            <v>28</v>
          </cell>
          <cell r="D210">
            <v>300</v>
          </cell>
          <cell r="E210" t="str">
            <v>-</v>
          </cell>
          <cell r="F210" t="str">
            <v>-</v>
          </cell>
          <cell r="G210" t="str">
            <v>-</v>
          </cell>
          <cell r="H210" t="str">
            <v>-</v>
          </cell>
          <cell r="I210">
            <v>2</v>
          </cell>
          <cell r="J210">
            <v>11</v>
          </cell>
          <cell r="K210">
            <v>2</v>
          </cell>
          <cell r="L210">
            <v>6</v>
          </cell>
          <cell r="M210" t="str">
            <v>-</v>
          </cell>
          <cell r="N210" t="str">
            <v>-</v>
          </cell>
          <cell r="O210" t="str">
            <v>-</v>
          </cell>
          <cell r="P210" t="str">
            <v>-</v>
          </cell>
          <cell r="Q210">
            <v>7</v>
          </cell>
          <cell r="R210">
            <v>183</v>
          </cell>
          <cell r="S210">
            <v>5</v>
          </cell>
          <cell r="T210">
            <v>26</v>
          </cell>
          <cell r="U210" t="str">
            <v>-</v>
          </cell>
          <cell r="V210" t="str">
            <v>-</v>
          </cell>
          <cell r="W210" t="str">
            <v>-</v>
          </cell>
          <cell r="X210" t="str">
            <v>-</v>
          </cell>
          <cell r="Y210">
            <v>1</v>
          </cell>
          <cell r="Z210">
            <v>4</v>
          </cell>
          <cell r="AA210">
            <v>2</v>
          </cell>
          <cell r="AB210">
            <v>8</v>
          </cell>
          <cell r="AC210">
            <v>3</v>
          </cell>
          <cell r="AD210">
            <v>10</v>
          </cell>
          <cell r="AE210" t="str">
            <v>-</v>
          </cell>
          <cell r="AF210" t="str">
            <v>-</v>
          </cell>
          <cell r="AG210">
            <v>3</v>
          </cell>
          <cell r="AH210">
            <v>42</v>
          </cell>
          <cell r="AI210" t="str">
            <v>-</v>
          </cell>
          <cell r="AJ210" t="str">
            <v>-</v>
          </cell>
          <cell r="AK210">
            <v>3</v>
          </cell>
          <cell r="AL210">
            <v>10</v>
          </cell>
        </row>
        <row r="211">
          <cell r="B211" t="str">
            <v>文京１丁目</v>
          </cell>
          <cell r="C211">
            <v>5</v>
          </cell>
          <cell r="D211">
            <v>56</v>
          </cell>
          <cell r="E211" t="str">
            <v>-</v>
          </cell>
          <cell r="F211" t="str">
            <v>-</v>
          </cell>
          <cell r="G211" t="str">
            <v>-</v>
          </cell>
          <cell r="H211" t="str">
            <v>-</v>
          </cell>
          <cell r="I211" t="str">
            <v>-</v>
          </cell>
          <cell r="J211" t="str">
            <v>-</v>
          </cell>
          <cell r="K211" t="str">
            <v>-</v>
          </cell>
          <cell r="L211" t="str">
            <v>-</v>
          </cell>
          <cell r="M211" t="str">
            <v>-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  <cell r="R211" t="str">
            <v>-</v>
          </cell>
          <cell r="S211" t="str">
            <v>-</v>
          </cell>
          <cell r="T211" t="str">
            <v>-</v>
          </cell>
          <cell r="U211" t="str">
            <v>-</v>
          </cell>
          <cell r="V211" t="str">
            <v>-</v>
          </cell>
          <cell r="W211">
            <v>1</v>
          </cell>
          <cell r="X211">
            <v>2</v>
          </cell>
          <cell r="Y211" t="str">
            <v>-</v>
          </cell>
          <cell r="Z211" t="str">
            <v>-</v>
          </cell>
          <cell r="AA211" t="str">
            <v>-</v>
          </cell>
          <cell r="AB211" t="str">
            <v>-</v>
          </cell>
          <cell r="AC211" t="str">
            <v>-</v>
          </cell>
          <cell r="AD211" t="str">
            <v>-</v>
          </cell>
          <cell r="AE211">
            <v>1</v>
          </cell>
          <cell r="AF211">
            <v>31</v>
          </cell>
          <cell r="AG211">
            <v>3</v>
          </cell>
          <cell r="AH211">
            <v>23</v>
          </cell>
          <cell r="AI211" t="str">
            <v>-</v>
          </cell>
          <cell r="AJ211" t="str">
            <v>-</v>
          </cell>
          <cell r="AK211" t="str">
            <v>-</v>
          </cell>
          <cell r="AL211" t="str">
            <v>-</v>
          </cell>
        </row>
        <row r="212">
          <cell r="B212" t="str">
            <v>文京２丁目</v>
          </cell>
          <cell r="C212">
            <v>22</v>
          </cell>
          <cell r="D212">
            <v>981</v>
          </cell>
          <cell r="E212" t="str">
            <v>-</v>
          </cell>
          <cell r="F212" t="str">
            <v>-</v>
          </cell>
          <cell r="G212" t="str">
            <v>-</v>
          </cell>
          <cell r="H212" t="str">
            <v>-</v>
          </cell>
          <cell r="I212">
            <v>2</v>
          </cell>
          <cell r="J212">
            <v>6</v>
          </cell>
          <cell r="K212" t="str">
            <v>-</v>
          </cell>
          <cell r="L212" t="str">
            <v>-</v>
          </cell>
          <cell r="M212" t="str">
            <v>-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  <cell r="R212" t="str">
            <v>-</v>
          </cell>
          <cell r="S212">
            <v>2</v>
          </cell>
          <cell r="T212">
            <v>47</v>
          </cell>
          <cell r="U212" t="str">
            <v>-</v>
          </cell>
          <cell r="V212" t="str">
            <v>-</v>
          </cell>
          <cell r="W212">
            <v>3</v>
          </cell>
          <cell r="X212">
            <v>3</v>
          </cell>
          <cell r="Y212">
            <v>3</v>
          </cell>
          <cell r="Z212">
            <v>14</v>
          </cell>
          <cell r="AA212">
            <v>1</v>
          </cell>
          <cell r="AB212">
            <v>4</v>
          </cell>
          <cell r="AC212" t="str">
            <v>-</v>
          </cell>
          <cell r="AD212" t="str">
            <v>-</v>
          </cell>
          <cell r="AE212">
            <v>5</v>
          </cell>
          <cell r="AF212">
            <v>863</v>
          </cell>
          <cell r="AG212">
            <v>3</v>
          </cell>
          <cell r="AH212">
            <v>31</v>
          </cell>
          <cell r="AI212" t="str">
            <v>-</v>
          </cell>
          <cell r="AJ212" t="str">
            <v>-</v>
          </cell>
          <cell r="AK212">
            <v>3</v>
          </cell>
          <cell r="AL212">
            <v>13</v>
          </cell>
        </row>
        <row r="213">
          <cell r="B213" t="str">
            <v>平戸町</v>
          </cell>
          <cell r="C213">
            <v>24</v>
          </cell>
          <cell r="D213">
            <v>132</v>
          </cell>
          <cell r="E213">
            <v>1</v>
          </cell>
          <cell r="F213">
            <v>5</v>
          </cell>
          <cell r="G213" t="str">
            <v>-</v>
          </cell>
          <cell r="H213" t="str">
            <v>-</v>
          </cell>
          <cell r="I213">
            <v>8</v>
          </cell>
          <cell r="J213">
            <v>53</v>
          </cell>
          <cell r="K213">
            <v>1</v>
          </cell>
          <cell r="L213">
            <v>13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 t="str">
            <v>-</v>
          </cell>
          <cell r="S213">
            <v>6</v>
          </cell>
          <cell r="T213">
            <v>12</v>
          </cell>
          <cell r="U213">
            <v>1</v>
          </cell>
          <cell r="V213">
            <v>1</v>
          </cell>
          <cell r="W213" t="str">
            <v>-</v>
          </cell>
          <cell r="X213" t="str">
            <v>-</v>
          </cell>
          <cell r="Y213">
            <v>1</v>
          </cell>
          <cell r="Z213">
            <v>2</v>
          </cell>
          <cell r="AA213">
            <v>2</v>
          </cell>
          <cell r="AB213">
            <v>5</v>
          </cell>
          <cell r="AC213">
            <v>1</v>
          </cell>
          <cell r="AD213">
            <v>9</v>
          </cell>
          <cell r="AE213" t="str">
            <v>-</v>
          </cell>
          <cell r="AF213" t="str">
            <v>-</v>
          </cell>
          <cell r="AG213">
            <v>2</v>
          </cell>
          <cell r="AH213">
            <v>26</v>
          </cell>
          <cell r="AI213" t="str">
            <v>-</v>
          </cell>
          <cell r="AJ213" t="str">
            <v>-</v>
          </cell>
          <cell r="AK213">
            <v>1</v>
          </cell>
          <cell r="AL213">
            <v>6</v>
          </cell>
        </row>
        <row r="214">
          <cell r="B214" t="str">
            <v>平須町</v>
          </cell>
          <cell r="C214">
            <v>319</v>
          </cell>
          <cell r="D214">
            <v>3007</v>
          </cell>
          <cell r="E214">
            <v>1</v>
          </cell>
          <cell r="F214">
            <v>8</v>
          </cell>
          <cell r="G214" t="str">
            <v>-</v>
          </cell>
          <cell r="H214" t="str">
            <v>-</v>
          </cell>
          <cell r="I214">
            <v>41</v>
          </cell>
          <cell r="J214">
            <v>212</v>
          </cell>
          <cell r="K214">
            <v>15</v>
          </cell>
          <cell r="L214">
            <v>185</v>
          </cell>
          <cell r="M214">
            <v>1</v>
          </cell>
          <cell r="N214">
            <v>6</v>
          </cell>
          <cell r="O214">
            <v>1</v>
          </cell>
          <cell r="P214">
            <v>2</v>
          </cell>
          <cell r="Q214">
            <v>17</v>
          </cell>
          <cell r="R214">
            <v>682</v>
          </cell>
          <cell r="S214">
            <v>80</v>
          </cell>
          <cell r="T214">
            <v>726</v>
          </cell>
          <cell r="U214">
            <v>6</v>
          </cell>
          <cell r="V214">
            <v>36</v>
          </cell>
          <cell r="W214">
            <v>12</v>
          </cell>
          <cell r="X214">
            <v>99</v>
          </cell>
          <cell r="Y214">
            <v>8</v>
          </cell>
          <cell r="Z214">
            <v>31</v>
          </cell>
          <cell r="AA214">
            <v>27</v>
          </cell>
          <cell r="AB214">
            <v>150</v>
          </cell>
          <cell r="AC214">
            <v>32</v>
          </cell>
          <cell r="AD214">
            <v>92</v>
          </cell>
          <cell r="AE214">
            <v>10</v>
          </cell>
          <cell r="AF214">
            <v>34</v>
          </cell>
          <cell r="AG214">
            <v>37</v>
          </cell>
          <cell r="AH214">
            <v>420</v>
          </cell>
          <cell r="AI214">
            <v>1</v>
          </cell>
          <cell r="AJ214">
            <v>16</v>
          </cell>
          <cell r="AK214">
            <v>30</v>
          </cell>
          <cell r="AL214">
            <v>308</v>
          </cell>
        </row>
        <row r="215">
          <cell r="B215" t="str">
            <v>米沢町</v>
          </cell>
          <cell r="C215">
            <v>82</v>
          </cell>
          <cell r="D215">
            <v>757</v>
          </cell>
          <cell r="E215" t="str">
            <v>-</v>
          </cell>
          <cell r="F215" t="str">
            <v>-</v>
          </cell>
          <cell r="G215" t="str">
            <v>-</v>
          </cell>
          <cell r="H215" t="str">
            <v>-</v>
          </cell>
          <cell r="I215">
            <v>7</v>
          </cell>
          <cell r="J215">
            <v>30</v>
          </cell>
          <cell r="K215">
            <v>1</v>
          </cell>
          <cell r="L215">
            <v>1</v>
          </cell>
          <cell r="M215" t="str">
            <v>-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  <cell r="R215" t="str">
            <v>-</v>
          </cell>
          <cell r="S215">
            <v>21</v>
          </cell>
          <cell r="T215">
            <v>155</v>
          </cell>
          <cell r="U215" t="str">
            <v>-</v>
          </cell>
          <cell r="V215" t="str">
            <v>-</v>
          </cell>
          <cell r="W215">
            <v>6</v>
          </cell>
          <cell r="X215">
            <v>13</v>
          </cell>
          <cell r="Y215">
            <v>4</v>
          </cell>
          <cell r="Z215">
            <v>25</v>
          </cell>
          <cell r="AA215">
            <v>17</v>
          </cell>
          <cell r="AB215">
            <v>214</v>
          </cell>
          <cell r="AC215">
            <v>8</v>
          </cell>
          <cell r="AD215">
            <v>76</v>
          </cell>
          <cell r="AE215" t="str">
            <v>-</v>
          </cell>
          <cell r="AF215" t="str">
            <v>-</v>
          </cell>
          <cell r="AG215">
            <v>12</v>
          </cell>
          <cell r="AH215">
            <v>119</v>
          </cell>
          <cell r="AI215" t="str">
            <v>-</v>
          </cell>
          <cell r="AJ215" t="str">
            <v>-</v>
          </cell>
          <cell r="AK215">
            <v>6</v>
          </cell>
          <cell r="AL215">
            <v>124</v>
          </cell>
        </row>
        <row r="216">
          <cell r="B216" t="str">
            <v>北見町</v>
          </cell>
          <cell r="C216">
            <v>23</v>
          </cell>
          <cell r="D216">
            <v>112</v>
          </cell>
          <cell r="E216" t="str">
            <v>-</v>
          </cell>
          <cell r="F216" t="str">
            <v>-</v>
          </cell>
          <cell r="G216" t="str">
            <v>-</v>
          </cell>
          <cell r="H216" t="str">
            <v>-</v>
          </cell>
          <cell r="I216" t="str">
            <v>-</v>
          </cell>
          <cell r="J216" t="str">
            <v>-</v>
          </cell>
          <cell r="K216">
            <v>1</v>
          </cell>
          <cell r="L216">
            <v>8</v>
          </cell>
          <cell r="M216" t="str">
            <v>-</v>
          </cell>
          <cell r="N216" t="str">
            <v>-</v>
          </cell>
          <cell r="O216">
            <v>1</v>
          </cell>
          <cell r="P216">
            <v>18</v>
          </cell>
          <cell r="Q216">
            <v>1</v>
          </cell>
          <cell r="R216" t="str">
            <v>-</v>
          </cell>
          <cell r="S216">
            <v>2</v>
          </cell>
          <cell r="T216">
            <v>9</v>
          </cell>
          <cell r="U216" t="str">
            <v>-</v>
          </cell>
          <cell r="V216" t="str">
            <v>-</v>
          </cell>
          <cell r="W216">
            <v>4</v>
          </cell>
          <cell r="X216">
            <v>10</v>
          </cell>
          <cell r="Y216">
            <v>3</v>
          </cell>
          <cell r="Z216">
            <v>12</v>
          </cell>
          <cell r="AA216">
            <v>2</v>
          </cell>
          <cell r="AB216">
            <v>8</v>
          </cell>
          <cell r="AC216" t="str">
            <v>-</v>
          </cell>
          <cell r="AD216" t="str">
            <v>-</v>
          </cell>
          <cell r="AE216">
            <v>1</v>
          </cell>
          <cell r="AF216">
            <v>1</v>
          </cell>
          <cell r="AG216">
            <v>2</v>
          </cell>
          <cell r="AH216">
            <v>3</v>
          </cell>
          <cell r="AI216" t="str">
            <v>-</v>
          </cell>
          <cell r="AJ216" t="str">
            <v>-</v>
          </cell>
          <cell r="AK216">
            <v>6</v>
          </cell>
          <cell r="AL216">
            <v>43</v>
          </cell>
        </row>
        <row r="217">
          <cell r="B217" t="str">
            <v>堀町</v>
          </cell>
          <cell r="C217">
            <v>317</v>
          </cell>
          <cell r="D217">
            <v>2458</v>
          </cell>
          <cell r="E217" t="str">
            <v>-</v>
          </cell>
          <cell r="F217" t="str">
            <v>-</v>
          </cell>
          <cell r="G217" t="str">
            <v>-</v>
          </cell>
          <cell r="H217" t="str">
            <v>-</v>
          </cell>
          <cell r="I217">
            <v>38</v>
          </cell>
          <cell r="J217">
            <v>259</v>
          </cell>
          <cell r="K217">
            <v>7</v>
          </cell>
          <cell r="L217">
            <v>27</v>
          </cell>
          <cell r="M217">
            <v>1</v>
          </cell>
          <cell r="N217">
            <v>1</v>
          </cell>
          <cell r="O217">
            <v>2</v>
          </cell>
          <cell r="P217">
            <v>5</v>
          </cell>
          <cell r="Q217">
            <v>5</v>
          </cell>
          <cell r="R217">
            <v>68</v>
          </cell>
          <cell r="S217">
            <v>56</v>
          </cell>
          <cell r="T217">
            <v>577</v>
          </cell>
          <cell r="U217">
            <v>4</v>
          </cell>
          <cell r="V217">
            <v>43</v>
          </cell>
          <cell r="W217">
            <v>39</v>
          </cell>
          <cell r="X217">
            <v>119</v>
          </cell>
          <cell r="Y217">
            <v>25</v>
          </cell>
          <cell r="Z217">
            <v>187</v>
          </cell>
          <cell r="AA217">
            <v>38</v>
          </cell>
          <cell r="AB217">
            <v>248</v>
          </cell>
          <cell r="AC217">
            <v>33</v>
          </cell>
          <cell r="AD217">
            <v>72</v>
          </cell>
          <cell r="AE217">
            <v>13</v>
          </cell>
          <cell r="AF217">
            <v>70</v>
          </cell>
          <cell r="AG217">
            <v>40</v>
          </cell>
          <cell r="AH217">
            <v>638</v>
          </cell>
          <cell r="AI217" t="str">
            <v>-</v>
          </cell>
          <cell r="AJ217" t="str">
            <v>-</v>
          </cell>
          <cell r="AK217">
            <v>16</v>
          </cell>
          <cell r="AL217">
            <v>144</v>
          </cell>
        </row>
        <row r="218">
          <cell r="B218" t="str">
            <v>本町１丁目</v>
          </cell>
          <cell r="C218">
            <v>40</v>
          </cell>
          <cell r="D218">
            <v>209</v>
          </cell>
          <cell r="E218" t="str">
            <v>-</v>
          </cell>
          <cell r="F218" t="str">
            <v>-</v>
          </cell>
          <cell r="G218" t="str">
            <v>-</v>
          </cell>
          <cell r="H218" t="str">
            <v>-</v>
          </cell>
          <cell r="I218">
            <v>1</v>
          </cell>
          <cell r="J218">
            <v>10</v>
          </cell>
          <cell r="K218">
            <v>2</v>
          </cell>
          <cell r="L218">
            <v>6</v>
          </cell>
          <cell r="M218" t="str">
            <v>-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  <cell r="R218" t="str">
            <v>-</v>
          </cell>
          <cell r="S218">
            <v>19</v>
          </cell>
          <cell r="T218">
            <v>64</v>
          </cell>
          <cell r="U218">
            <v>1</v>
          </cell>
          <cell r="V218">
            <v>49</v>
          </cell>
          <cell r="W218">
            <v>1</v>
          </cell>
          <cell r="X218">
            <v>3</v>
          </cell>
          <cell r="Y218">
            <v>1</v>
          </cell>
          <cell r="Z218">
            <v>1</v>
          </cell>
          <cell r="AA218">
            <v>2</v>
          </cell>
          <cell r="AB218">
            <v>3</v>
          </cell>
          <cell r="AC218">
            <v>5</v>
          </cell>
          <cell r="AD218">
            <v>11</v>
          </cell>
          <cell r="AE218">
            <v>1</v>
          </cell>
          <cell r="AF218">
            <v>6</v>
          </cell>
          <cell r="AG218">
            <v>5</v>
          </cell>
          <cell r="AH218">
            <v>53</v>
          </cell>
          <cell r="AI218" t="str">
            <v>-</v>
          </cell>
          <cell r="AJ218" t="str">
            <v>-</v>
          </cell>
          <cell r="AK218">
            <v>2</v>
          </cell>
          <cell r="AL218">
            <v>3</v>
          </cell>
        </row>
        <row r="219">
          <cell r="B219" t="str">
            <v>本町２丁目</v>
          </cell>
          <cell r="C219">
            <v>60</v>
          </cell>
          <cell r="D219">
            <v>192</v>
          </cell>
          <cell r="E219" t="str">
            <v>-</v>
          </cell>
          <cell r="F219" t="str">
            <v>-</v>
          </cell>
          <cell r="G219" t="str">
            <v>-</v>
          </cell>
          <cell r="H219" t="str">
            <v>-</v>
          </cell>
          <cell r="I219">
            <v>2</v>
          </cell>
          <cell r="J219">
            <v>8</v>
          </cell>
          <cell r="K219">
            <v>3</v>
          </cell>
          <cell r="L219">
            <v>8</v>
          </cell>
          <cell r="M219" t="str">
            <v>-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  <cell r="R219" t="str">
            <v>-</v>
          </cell>
          <cell r="S219">
            <v>24</v>
          </cell>
          <cell r="T219">
            <v>79</v>
          </cell>
          <cell r="U219">
            <v>2</v>
          </cell>
          <cell r="V219">
            <v>16</v>
          </cell>
          <cell r="W219">
            <v>1</v>
          </cell>
          <cell r="X219">
            <v>2</v>
          </cell>
          <cell r="Y219">
            <v>2</v>
          </cell>
          <cell r="Z219">
            <v>5</v>
          </cell>
          <cell r="AA219">
            <v>6</v>
          </cell>
          <cell r="AB219">
            <v>15</v>
          </cell>
          <cell r="AC219">
            <v>11</v>
          </cell>
          <cell r="AD219">
            <v>23</v>
          </cell>
          <cell r="AE219">
            <v>1</v>
          </cell>
          <cell r="AF219">
            <v>5</v>
          </cell>
          <cell r="AG219">
            <v>6</v>
          </cell>
          <cell r="AH219">
            <v>22</v>
          </cell>
          <cell r="AI219" t="str">
            <v>-</v>
          </cell>
          <cell r="AJ219" t="str">
            <v>-</v>
          </cell>
          <cell r="AK219">
            <v>2</v>
          </cell>
          <cell r="AL219">
            <v>9</v>
          </cell>
        </row>
        <row r="220">
          <cell r="B220" t="str">
            <v>本町３丁目</v>
          </cell>
          <cell r="C220">
            <v>75</v>
          </cell>
          <cell r="D220">
            <v>409</v>
          </cell>
          <cell r="E220" t="str">
            <v>-</v>
          </cell>
          <cell r="F220" t="str">
            <v>-</v>
          </cell>
          <cell r="G220" t="str">
            <v>-</v>
          </cell>
          <cell r="H220" t="str">
            <v>-</v>
          </cell>
          <cell r="I220">
            <v>2</v>
          </cell>
          <cell r="J220">
            <v>17</v>
          </cell>
          <cell r="K220">
            <v>5</v>
          </cell>
          <cell r="L220">
            <v>43</v>
          </cell>
          <cell r="M220" t="str">
            <v>-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  <cell r="R220" t="str">
            <v>-</v>
          </cell>
          <cell r="S220">
            <v>29</v>
          </cell>
          <cell r="T220">
            <v>164</v>
          </cell>
          <cell r="U220">
            <v>4</v>
          </cell>
          <cell r="V220">
            <v>30</v>
          </cell>
          <cell r="W220">
            <v>4</v>
          </cell>
          <cell r="X220">
            <v>5</v>
          </cell>
          <cell r="Y220">
            <v>5</v>
          </cell>
          <cell r="Z220">
            <v>34</v>
          </cell>
          <cell r="AA220">
            <v>7</v>
          </cell>
          <cell r="AB220">
            <v>25</v>
          </cell>
          <cell r="AC220">
            <v>8</v>
          </cell>
          <cell r="AD220">
            <v>19</v>
          </cell>
          <cell r="AE220">
            <v>1</v>
          </cell>
          <cell r="AF220">
            <v>1</v>
          </cell>
          <cell r="AG220">
            <v>6</v>
          </cell>
          <cell r="AH220">
            <v>55</v>
          </cell>
          <cell r="AI220">
            <v>1</v>
          </cell>
          <cell r="AJ220">
            <v>7</v>
          </cell>
          <cell r="AK220">
            <v>3</v>
          </cell>
          <cell r="AL220">
            <v>9</v>
          </cell>
        </row>
        <row r="221">
          <cell r="B221" t="str">
            <v>末広町１丁目</v>
          </cell>
          <cell r="C221">
            <v>26</v>
          </cell>
          <cell r="D221">
            <v>184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 t="str">
            <v>-</v>
          </cell>
          <cell r="S221">
            <v>8</v>
          </cell>
          <cell r="T221">
            <v>25</v>
          </cell>
          <cell r="U221">
            <v>2</v>
          </cell>
          <cell r="V221">
            <v>4</v>
          </cell>
          <cell r="W221">
            <v>2</v>
          </cell>
          <cell r="X221">
            <v>4</v>
          </cell>
          <cell r="Y221">
            <v>1</v>
          </cell>
          <cell r="Z221">
            <v>2</v>
          </cell>
          <cell r="AA221">
            <v>4</v>
          </cell>
          <cell r="AB221">
            <v>11</v>
          </cell>
          <cell r="AC221">
            <v>5</v>
          </cell>
          <cell r="AD221">
            <v>18</v>
          </cell>
          <cell r="AE221" t="str">
            <v>-</v>
          </cell>
          <cell r="AF221" t="str">
            <v>-</v>
          </cell>
          <cell r="AG221">
            <v>2</v>
          </cell>
          <cell r="AH221">
            <v>108</v>
          </cell>
          <cell r="AI221">
            <v>1</v>
          </cell>
          <cell r="AJ221">
            <v>5</v>
          </cell>
          <cell r="AK221">
            <v>1</v>
          </cell>
          <cell r="AL221">
            <v>7</v>
          </cell>
        </row>
        <row r="222">
          <cell r="B222" t="str">
            <v>末広町２丁目</v>
          </cell>
          <cell r="C222">
            <v>33</v>
          </cell>
          <cell r="D222">
            <v>200</v>
          </cell>
          <cell r="E222" t="str">
            <v>-</v>
          </cell>
          <cell r="F222" t="str">
            <v>-</v>
          </cell>
          <cell r="G222" t="str">
            <v>-</v>
          </cell>
          <cell r="H222" t="str">
            <v>-</v>
          </cell>
          <cell r="I222">
            <v>1</v>
          </cell>
          <cell r="J222">
            <v>7</v>
          </cell>
          <cell r="K222">
            <v>1</v>
          </cell>
          <cell r="L222">
            <v>1</v>
          </cell>
          <cell r="M222" t="str">
            <v>-</v>
          </cell>
          <cell r="N222" t="str">
            <v>-</v>
          </cell>
          <cell r="O222">
            <v>1</v>
          </cell>
          <cell r="P222">
            <v>1</v>
          </cell>
          <cell r="Q222" t="str">
            <v>-</v>
          </cell>
          <cell r="R222" t="str">
            <v>-</v>
          </cell>
          <cell r="S222">
            <v>14</v>
          </cell>
          <cell r="T222">
            <v>84</v>
          </cell>
          <cell r="U222" t="str">
            <v>-</v>
          </cell>
          <cell r="V222" t="str">
            <v>-</v>
          </cell>
          <cell r="W222">
            <v>4</v>
          </cell>
          <cell r="X222">
            <v>8</v>
          </cell>
          <cell r="Y222" t="str">
            <v>-</v>
          </cell>
          <cell r="Z222" t="str">
            <v>-</v>
          </cell>
          <cell r="AA222">
            <v>5</v>
          </cell>
          <cell r="AB222">
            <v>43</v>
          </cell>
          <cell r="AC222">
            <v>4</v>
          </cell>
          <cell r="AD222">
            <v>11</v>
          </cell>
          <cell r="AE222" t="str">
            <v>-</v>
          </cell>
          <cell r="AF222" t="str">
            <v>-</v>
          </cell>
          <cell r="AG222">
            <v>2</v>
          </cell>
          <cell r="AH222">
            <v>16</v>
          </cell>
          <cell r="AI222" t="str">
            <v>-</v>
          </cell>
          <cell r="AJ222" t="str">
            <v>-</v>
          </cell>
          <cell r="AK222">
            <v>1</v>
          </cell>
          <cell r="AL222">
            <v>29</v>
          </cell>
        </row>
        <row r="223">
          <cell r="B223" t="str">
            <v>末広町３丁目</v>
          </cell>
          <cell r="C223">
            <v>43</v>
          </cell>
          <cell r="D223">
            <v>140</v>
          </cell>
          <cell r="E223" t="str">
            <v>-</v>
          </cell>
          <cell r="F223" t="str">
            <v>-</v>
          </cell>
          <cell r="G223" t="str">
            <v>-</v>
          </cell>
          <cell r="H223" t="str">
            <v>-</v>
          </cell>
          <cell r="I223">
            <v>5</v>
          </cell>
          <cell r="J223">
            <v>16</v>
          </cell>
          <cell r="K223">
            <v>2</v>
          </cell>
          <cell r="L223">
            <v>5</v>
          </cell>
          <cell r="M223" t="str">
            <v>-</v>
          </cell>
          <cell r="N223" t="str">
            <v>-</v>
          </cell>
          <cell r="O223">
            <v>1</v>
          </cell>
          <cell r="P223">
            <v>2</v>
          </cell>
          <cell r="Q223" t="str">
            <v>-</v>
          </cell>
          <cell r="R223" t="str">
            <v>-</v>
          </cell>
          <cell r="S223">
            <v>15</v>
          </cell>
          <cell r="T223">
            <v>58</v>
          </cell>
          <cell r="U223" t="str">
            <v>-</v>
          </cell>
          <cell r="V223" t="str">
            <v>-</v>
          </cell>
          <cell r="W223">
            <v>2</v>
          </cell>
          <cell r="X223">
            <v>2</v>
          </cell>
          <cell r="Y223">
            <v>2</v>
          </cell>
          <cell r="Z223">
            <v>8</v>
          </cell>
          <cell r="AA223">
            <v>8</v>
          </cell>
          <cell r="AB223">
            <v>24</v>
          </cell>
          <cell r="AC223">
            <v>3</v>
          </cell>
          <cell r="AD223">
            <v>6</v>
          </cell>
          <cell r="AE223">
            <v>1</v>
          </cell>
          <cell r="AF223">
            <v>2</v>
          </cell>
          <cell r="AG223">
            <v>2</v>
          </cell>
          <cell r="AH223">
            <v>4</v>
          </cell>
          <cell r="AI223" t="str">
            <v>-</v>
          </cell>
          <cell r="AJ223" t="str">
            <v>-</v>
          </cell>
          <cell r="AK223">
            <v>2</v>
          </cell>
          <cell r="AL223">
            <v>13</v>
          </cell>
        </row>
        <row r="224">
          <cell r="B224" t="str">
            <v>木葉下町</v>
          </cell>
          <cell r="C224">
            <v>28</v>
          </cell>
          <cell r="D224">
            <v>540</v>
          </cell>
          <cell r="E224" t="str">
            <v>-</v>
          </cell>
          <cell r="F224" t="str">
            <v>-</v>
          </cell>
          <cell r="G224" t="str">
            <v>-</v>
          </cell>
          <cell r="H224" t="str">
            <v>-</v>
          </cell>
          <cell r="I224">
            <v>3</v>
          </cell>
          <cell r="J224">
            <v>26</v>
          </cell>
          <cell r="K224">
            <v>2</v>
          </cell>
          <cell r="L224">
            <v>11</v>
          </cell>
          <cell r="M224" t="str">
            <v>-</v>
          </cell>
          <cell r="N224" t="str">
            <v>-</v>
          </cell>
          <cell r="O224" t="str">
            <v>-</v>
          </cell>
          <cell r="P224" t="str">
            <v>-</v>
          </cell>
          <cell r="Q224">
            <v>4</v>
          </cell>
          <cell r="R224">
            <v>155</v>
          </cell>
          <cell r="S224">
            <v>13</v>
          </cell>
          <cell r="T224">
            <v>197</v>
          </cell>
          <cell r="U224" t="str">
            <v>-</v>
          </cell>
          <cell r="V224" t="str">
            <v>-</v>
          </cell>
          <cell r="W224" t="str">
            <v>-</v>
          </cell>
          <cell r="X224" t="str">
            <v>-</v>
          </cell>
          <cell r="Y224" t="str">
            <v>-</v>
          </cell>
          <cell r="Z224" t="str">
            <v>-</v>
          </cell>
          <cell r="AA224">
            <v>3</v>
          </cell>
          <cell r="AB224">
            <v>26</v>
          </cell>
          <cell r="AC224" t="str">
            <v>-</v>
          </cell>
          <cell r="AD224" t="str">
            <v>-</v>
          </cell>
          <cell r="AE224" t="str">
            <v>-</v>
          </cell>
          <cell r="AF224" t="str">
            <v>-</v>
          </cell>
          <cell r="AG224" t="str">
            <v>-</v>
          </cell>
          <cell r="AH224" t="str">
            <v>-</v>
          </cell>
          <cell r="AI224" t="str">
            <v>-</v>
          </cell>
          <cell r="AJ224" t="str">
            <v>-</v>
          </cell>
          <cell r="AK224">
            <v>3</v>
          </cell>
          <cell r="AL224">
            <v>125</v>
          </cell>
        </row>
        <row r="225">
          <cell r="B225" t="str">
            <v>柳河町</v>
          </cell>
          <cell r="C225">
            <v>14</v>
          </cell>
          <cell r="D225">
            <v>108</v>
          </cell>
          <cell r="E225" t="str">
            <v>-</v>
          </cell>
          <cell r="F225" t="str">
            <v>-</v>
          </cell>
          <cell r="G225" t="str">
            <v>-</v>
          </cell>
          <cell r="H225" t="str">
            <v>-</v>
          </cell>
          <cell r="I225">
            <v>1</v>
          </cell>
          <cell r="J225">
            <v>5</v>
          </cell>
          <cell r="K225">
            <v>2</v>
          </cell>
          <cell r="L225">
            <v>29</v>
          </cell>
          <cell r="M225" t="str">
            <v>-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  <cell r="R225" t="str">
            <v>-</v>
          </cell>
          <cell r="S225">
            <v>3</v>
          </cell>
          <cell r="T225">
            <v>47</v>
          </cell>
          <cell r="U225" t="str">
            <v>-</v>
          </cell>
          <cell r="V225" t="str">
            <v>-</v>
          </cell>
          <cell r="W225">
            <v>2</v>
          </cell>
          <cell r="X225">
            <v>1</v>
          </cell>
          <cell r="Y225" t="str">
            <v>-</v>
          </cell>
          <cell r="Z225" t="str">
            <v>-</v>
          </cell>
          <cell r="AA225">
            <v>2</v>
          </cell>
          <cell r="AB225">
            <v>11</v>
          </cell>
          <cell r="AC225">
            <v>1</v>
          </cell>
          <cell r="AD225">
            <v>1</v>
          </cell>
          <cell r="AE225" t="str">
            <v>-</v>
          </cell>
          <cell r="AF225" t="str">
            <v>-</v>
          </cell>
          <cell r="AG225" t="str">
            <v>-</v>
          </cell>
          <cell r="AH225" t="str">
            <v>-</v>
          </cell>
          <cell r="AI225">
            <v>1</v>
          </cell>
          <cell r="AJ225">
            <v>4</v>
          </cell>
          <cell r="AK225">
            <v>2</v>
          </cell>
          <cell r="AL225">
            <v>10</v>
          </cell>
        </row>
        <row r="226">
          <cell r="B226" t="str">
            <v>柳町１丁目</v>
          </cell>
          <cell r="C226">
            <v>31</v>
          </cell>
          <cell r="D226">
            <v>346</v>
          </cell>
          <cell r="E226" t="str">
            <v>-</v>
          </cell>
          <cell r="F226" t="str">
            <v>-</v>
          </cell>
          <cell r="G226" t="str">
            <v>-</v>
          </cell>
          <cell r="H226" t="str">
            <v>-</v>
          </cell>
          <cell r="I226">
            <v>2</v>
          </cell>
          <cell r="J226">
            <v>9</v>
          </cell>
          <cell r="K226">
            <v>6</v>
          </cell>
          <cell r="L226">
            <v>58</v>
          </cell>
          <cell r="M226" t="str">
            <v>-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  <cell r="R226" t="str">
            <v>-</v>
          </cell>
          <cell r="S226">
            <v>8</v>
          </cell>
          <cell r="T226">
            <v>53</v>
          </cell>
          <cell r="U226">
            <v>1</v>
          </cell>
          <cell r="V226">
            <v>10</v>
          </cell>
          <cell r="W226" t="str">
            <v>-</v>
          </cell>
          <cell r="X226" t="str">
            <v>-</v>
          </cell>
          <cell r="Y226">
            <v>3</v>
          </cell>
          <cell r="Z226">
            <v>14</v>
          </cell>
          <cell r="AA226">
            <v>5</v>
          </cell>
          <cell r="AB226">
            <v>90</v>
          </cell>
          <cell r="AC226">
            <v>2</v>
          </cell>
          <cell r="AD226">
            <v>6</v>
          </cell>
          <cell r="AE226" t="str">
            <v>-</v>
          </cell>
          <cell r="AF226" t="str">
            <v>-</v>
          </cell>
          <cell r="AG226">
            <v>2</v>
          </cell>
          <cell r="AH226">
            <v>25</v>
          </cell>
          <cell r="AI226" t="str">
            <v>-</v>
          </cell>
          <cell r="AJ226" t="str">
            <v>-</v>
          </cell>
          <cell r="AK226">
            <v>2</v>
          </cell>
          <cell r="AL226">
            <v>81</v>
          </cell>
        </row>
        <row r="227">
          <cell r="B227" t="str">
            <v>柳町２丁目</v>
          </cell>
          <cell r="C227">
            <v>36</v>
          </cell>
          <cell r="D227">
            <v>438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>
            <v>1</v>
          </cell>
          <cell r="J227">
            <v>17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>
            <v>1</v>
          </cell>
          <cell r="R227">
            <v>5</v>
          </cell>
          <cell r="S227">
            <v>11</v>
          </cell>
          <cell r="T227">
            <v>174</v>
          </cell>
          <cell r="U227" t="str">
            <v>-</v>
          </cell>
          <cell r="V227" t="str">
            <v>-</v>
          </cell>
          <cell r="W227">
            <v>2</v>
          </cell>
          <cell r="X227">
            <v>3</v>
          </cell>
          <cell r="Y227">
            <v>5</v>
          </cell>
          <cell r="Z227">
            <v>50</v>
          </cell>
          <cell r="AA227">
            <v>4</v>
          </cell>
          <cell r="AB227">
            <v>10</v>
          </cell>
          <cell r="AC227">
            <v>7</v>
          </cell>
          <cell r="AD227">
            <v>17</v>
          </cell>
          <cell r="AE227" t="str">
            <v>-</v>
          </cell>
          <cell r="AF227" t="str">
            <v>-</v>
          </cell>
          <cell r="AG227">
            <v>4</v>
          </cell>
          <cell r="AH227">
            <v>160</v>
          </cell>
          <cell r="AI227" t="str">
            <v>-</v>
          </cell>
          <cell r="AJ227" t="str">
            <v>-</v>
          </cell>
          <cell r="AK227">
            <v>1</v>
          </cell>
          <cell r="AL227">
            <v>2</v>
          </cell>
        </row>
        <row r="228">
          <cell r="B228" t="str">
            <v>有賀町</v>
          </cell>
          <cell r="C228">
            <v>14</v>
          </cell>
          <cell r="D228">
            <v>217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>
            <v>1</v>
          </cell>
          <cell r="J228">
            <v>3</v>
          </cell>
          <cell r="K228">
            <v>2</v>
          </cell>
          <cell r="L228">
            <v>79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>
            <v>1</v>
          </cell>
          <cell r="R228">
            <v>31</v>
          </cell>
          <cell r="S228">
            <v>1</v>
          </cell>
          <cell r="T228">
            <v>4</v>
          </cell>
          <cell r="U228" t="str">
            <v>-</v>
          </cell>
          <cell r="V228" t="str">
            <v>-</v>
          </cell>
          <cell r="W228" t="str">
            <v>-</v>
          </cell>
          <cell r="X228" t="str">
            <v>-</v>
          </cell>
          <cell r="Y228">
            <v>1</v>
          </cell>
          <cell r="Z228">
            <v>2</v>
          </cell>
          <cell r="AA228">
            <v>1</v>
          </cell>
          <cell r="AB228">
            <v>10</v>
          </cell>
          <cell r="AC228">
            <v>1</v>
          </cell>
          <cell r="AD228">
            <v>6</v>
          </cell>
          <cell r="AE228" t="str">
            <v>-</v>
          </cell>
          <cell r="AF228" t="str">
            <v>-</v>
          </cell>
          <cell r="AG228">
            <v>2</v>
          </cell>
          <cell r="AH228">
            <v>65</v>
          </cell>
          <cell r="AI228" t="str">
            <v>-</v>
          </cell>
          <cell r="AJ228" t="str">
            <v>-</v>
          </cell>
          <cell r="AK228">
            <v>4</v>
          </cell>
          <cell r="AL228">
            <v>17</v>
          </cell>
        </row>
        <row r="229">
          <cell r="B229" t="str">
            <v>緑町１丁目</v>
          </cell>
          <cell r="C229">
            <v>13</v>
          </cell>
          <cell r="D229">
            <v>117</v>
          </cell>
          <cell r="E229" t="str">
            <v>-</v>
          </cell>
          <cell r="F229" t="str">
            <v>-</v>
          </cell>
          <cell r="G229" t="str">
            <v>-</v>
          </cell>
          <cell r="H229" t="str">
            <v>-</v>
          </cell>
          <cell r="I229">
            <v>1</v>
          </cell>
          <cell r="J229">
            <v>28</v>
          </cell>
          <cell r="K229">
            <v>1</v>
          </cell>
          <cell r="L229">
            <v>5</v>
          </cell>
          <cell r="M229" t="str">
            <v>-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  <cell r="R229" t="str">
            <v>-</v>
          </cell>
          <cell r="S229">
            <v>2</v>
          </cell>
          <cell r="T229">
            <v>23</v>
          </cell>
          <cell r="U229" t="str">
            <v>-</v>
          </cell>
          <cell r="V229" t="str">
            <v>-</v>
          </cell>
          <cell r="W229">
            <v>1</v>
          </cell>
          <cell r="X229">
            <v>3</v>
          </cell>
          <cell r="Y229" t="str">
            <v>-</v>
          </cell>
          <cell r="Z229" t="str">
            <v>-</v>
          </cell>
          <cell r="AA229" t="str">
            <v>-</v>
          </cell>
          <cell r="AB229" t="str">
            <v>-</v>
          </cell>
          <cell r="AC229" t="str">
            <v>-</v>
          </cell>
          <cell r="AD229" t="str">
            <v>-</v>
          </cell>
          <cell r="AE229" t="str">
            <v>-</v>
          </cell>
          <cell r="AF229" t="str">
            <v>-</v>
          </cell>
          <cell r="AG229">
            <v>1</v>
          </cell>
          <cell r="AH229">
            <v>7</v>
          </cell>
          <cell r="AI229" t="str">
            <v>-</v>
          </cell>
          <cell r="AJ229" t="str">
            <v>-</v>
          </cell>
          <cell r="AK229">
            <v>7</v>
          </cell>
          <cell r="AL229">
            <v>51</v>
          </cell>
        </row>
        <row r="230">
          <cell r="B230" t="str">
            <v>緑町２丁目</v>
          </cell>
          <cell r="C230">
            <v>3</v>
          </cell>
          <cell r="D230">
            <v>79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  <cell r="R230" t="str">
            <v>-</v>
          </cell>
          <cell r="S230">
            <v>1</v>
          </cell>
          <cell r="T230">
            <v>16</v>
          </cell>
          <cell r="U230" t="str">
            <v>-</v>
          </cell>
          <cell r="V230" t="str">
            <v>-</v>
          </cell>
          <cell r="W230" t="str">
            <v>-</v>
          </cell>
          <cell r="X230" t="str">
            <v>-</v>
          </cell>
          <cell r="Y230" t="str">
            <v>-</v>
          </cell>
          <cell r="Z230" t="str">
            <v>-</v>
          </cell>
          <cell r="AA230" t="str">
            <v>-</v>
          </cell>
          <cell r="AB230" t="str">
            <v>-</v>
          </cell>
          <cell r="AC230">
            <v>1</v>
          </cell>
          <cell r="AD230">
            <v>7</v>
          </cell>
          <cell r="AE230">
            <v>1</v>
          </cell>
          <cell r="AF230">
            <v>56</v>
          </cell>
          <cell r="AG230" t="str">
            <v>-</v>
          </cell>
          <cell r="AH230" t="str">
            <v>-</v>
          </cell>
          <cell r="AI230" t="str">
            <v>-</v>
          </cell>
          <cell r="AJ230" t="str">
            <v>-</v>
          </cell>
          <cell r="AK230" t="str">
            <v>-</v>
          </cell>
          <cell r="AL230" t="str">
            <v>-</v>
          </cell>
        </row>
        <row r="231">
          <cell r="B231" t="str">
            <v>緑町３丁目</v>
          </cell>
          <cell r="C231">
            <v>19</v>
          </cell>
          <cell r="D231">
            <v>246</v>
          </cell>
          <cell r="E231" t="str">
            <v>-</v>
          </cell>
          <cell r="F231" t="str">
            <v>-</v>
          </cell>
          <cell r="G231" t="str">
            <v>-</v>
          </cell>
          <cell r="H231" t="str">
            <v>-</v>
          </cell>
          <cell r="I231">
            <v>1</v>
          </cell>
          <cell r="J231">
            <v>10</v>
          </cell>
          <cell r="K231" t="str">
            <v>-</v>
          </cell>
          <cell r="L231" t="str">
            <v>-</v>
          </cell>
          <cell r="M231" t="str">
            <v>-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  <cell r="R231" t="str">
            <v>-</v>
          </cell>
          <cell r="S231">
            <v>3</v>
          </cell>
          <cell r="T231">
            <v>11</v>
          </cell>
          <cell r="U231" t="str">
            <v>-</v>
          </cell>
          <cell r="V231" t="str">
            <v>-</v>
          </cell>
          <cell r="W231">
            <v>1</v>
          </cell>
          <cell r="X231">
            <v>2</v>
          </cell>
          <cell r="Y231">
            <v>1</v>
          </cell>
          <cell r="Z231">
            <v>9</v>
          </cell>
          <cell r="AA231">
            <v>1</v>
          </cell>
          <cell r="AB231">
            <v>7</v>
          </cell>
          <cell r="AC231">
            <v>1</v>
          </cell>
          <cell r="AD231">
            <v>11</v>
          </cell>
          <cell r="AE231">
            <v>1</v>
          </cell>
          <cell r="AF231">
            <v>28</v>
          </cell>
          <cell r="AG231">
            <v>4</v>
          </cell>
          <cell r="AH231">
            <v>88</v>
          </cell>
          <cell r="AI231" t="str">
            <v>-</v>
          </cell>
          <cell r="AJ231" t="str">
            <v>-</v>
          </cell>
          <cell r="AK231">
            <v>6</v>
          </cell>
          <cell r="AL231">
            <v>80</v>
          </cell>
        </row>
        <row r="232">
          <cell r="B232" t="str">
            <v>圷大野</v>
          </cell>
          <cell r="C232">
            <v>5</v>
          </cell>
          <cell r="D232">
            <v>18</v>
          </cell>
          <cell r="E232" t="str">
            <v>-</v>
          </cell>
          <cell r="F232" t="str">
            <v>-</v>
          </cell>
          <cell r="G232" t="str">
            <v>-</v>
          </cell>
          <cell r="H232" t="str">
            <v>-</v>
          </cell>
          <cell r="I232">
            <v>1</v>
          </cell>
          <cell r="J232">
            <v>4</v>
          </cell>
          <cell r="K232" t="str">
            <v>-</v>
          </cell>
          <cell r="L232" t="str">
            <v>-</v>
          </cell>
          <cell r="M232" t="str">
            <v>-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  <cell r="R232" t="str">
            <v>-</v>
          </cell>
          <cell r="S232">
            <v>2</v>
          </cell>
          <cell r="T232">
            <v>8</v>
          </cell>
          <cell r="U232" t="str">
            <v>-</v>
          </cell>
          <cell r="V232" t="str">
            <v>-</v>
          </cell>
          <cell r="W232">
            <v>1</v>
          </cell>
          <cell r="X232">
            <v>1</v>
          </cell>
          <cell r="Y232" t="str">
            <v>-</v>
          </cell>
          <cell r="Z232" t="str">
            <v>-</v>
          </cell>
          <cell r="AA232" t="str">
            <v>-</v>
          </cell>
          <cell r="AB232" t="str">
            <v>-</v>
          </cell>
          <cell r="AC232" t="str">
            <v>-</v>
          </cell>
          <cell r="AD232" t="str">
            <v>-</v>
          </cell>
          <cell r="AE232" t="str">
            <v>-</v>
          </cell>
          <cell r="AF232" t="str">
            <v>-</v>
          </cell>
          <cell r="AG232" t="str">
            <v>-</v>
          </cell>
          <cell r="AH232" t="str">
            <v>-</v>
          </cell>
          <cell r="AI232" t="str">
            <v>-</v>
          </cell>
          <cell r="AJ232" t="str">
            <v>-</v>
          </cell>
          <cell r="AK232">
            <v>1</v>
          </cell>
          <cell r="AL232">
            <v>5</v>
          </cell>
        </row>
        <row r="233">
          <cell r="B233" t="str">
            <v>その他</v>
          </cell>
          <cell r="C233" t="str">
            <v>-</v>
          </cell>
          <cell r="D233" t="str">
            <v>-</v>
          </cell>
          <cell r="E233" t="str">
            <v>-</v>
          </cell>
          <cell r="F233" t="str">
            <v>-</v>
          </cell>
          <cell r="G233" t="str">
            <v>-</v>
          </cell>
          <cell r="H233" t="str">
            <v>-</v>
          </cell>
          <cell r="I233" t="str">
            <v>-</v>
          </cell>
          <cell r="J233" t="str">
            <v>-</v>
          </cell>
          <cell r="K233" t="str">
            <v>-</v>
          </cell>
          <cell r="L233" t="str">
            <v>-</v>
          </cell>
          <cell r="M233" t="str">
            <v>-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  <cell r="R233" t="str">
            <v>-</v>
          </cell>
          <cell r="S233" t="str">
            <v>-</v>
          </cell>
          <cell r="T233" t="str">
            <v>-</v>
          </cell>
          <cell r="U233" t="str">
            <v>-</v>
          </cell>
          <cell r="V233" t="str">
            <v>-</v>
          </cell>
          <cell r="W233" t="str">
            <v>-</v>
          </cell>
          <cell r="X233" t="str">
            <v>-</v>
          </cell>
          <cell r="Y233" t="str">
            <v>-</v>
          </cell>
          <cell r="Z233" t="str">
            <v>-</v>
          </cell>
          <cell r="AA233" t="str">
            <v>-</v>
          </cell>
          <cell r="AB233" t="str">
            <v>-</v>
          </cell>
          <cell r="AC233" t="str">
            <v>-</v>
          </cell>
          <cell r="AD233" t="str">
            <v>-</v>
          </cell>
          <cell r="AE233" t="str">
            <v>-</v>
          </cell>
          <cell r="AF233" t="str">
            <v>-</v>
          </cell>
          <cell r="AG233" t="str">
            <v>-</v>
          </cell>
          <cell r="AH233" t="str">
            <v>-</v>
          </cell>
          <cell r="AI233" t="str">
            <v>-</v>
          </cell>
          <cell r="AJ233" t="str">
            <v>-</v>
          </cell>
          <cell r="AK233" t="str">
            <v>-</v>
          </cell>
          <cell r="AL233" t="str">
            <v>-</v>
          </cell>
        </row>
        <row r="234">
          <cell r="B234" t="str">
            <v>総    数</v>
          </cell>
          <cell r="C234">
            <v>12442</v>
          </cell>
          <cell r="D234">
            <v>144093</v>
          </cell>
          <cell r="E234">
            <v>35</v>
          </cell>
          <cell r="F234">
            <v>431</v>
          </cell>
          <cell r="G234">
            <v>1</v>
          </cell>
          <cell r="H234">
            <v>8</v>
          </cell>
          <cell r="I234">
            <v>1177</v>
          </cell>
          <cell r="J234">
            <v>10364</v>
          </cell>
          <cell r="K234">
            <v>426</v>
          </cell>
          <cell r="L234">
            <v>6666</v>
          </cell>
          <cell r="M234">
            <v>28</v>
          </cell>
          <cell r="N234">
            <v>646</v>
          </cell>
          <cell r="O234">
            <v>154</v>
          </cell>
          <cell r="P234">
            <v>3109</v>
          </cell>
          <cell r="Q234">
            <v>223</v>
          </cell>
          <cell r="R234">
            <v>7571</v>
          </cell>
          <cell r="S234">
            <v>3119</v>
          </cell>
          <cell r="T234">
            <v>30120</v>
          </cell>
          <cell r="U234">
            <v>328</v>
          </cell>
          <cell r="V234">
            <v>6770</v>
          </cell>
          <cell r="W234">
            <v>955</v>
          </cell>
          <cell r="X234">
            <v>4126</v>
          </cell>
          <cell r="Y234">
            <v>776</v>
          </cell>
          <cell r="Z234">
            <v>5547</v>
          </cell>
          <cell r="AA234">
            <v>1380</v>
          </cell>
          <cell r="AB234">
            <v>11457</v>
          </cell>
          <cell r="AC234">
            <v>1151</v>
          </cell>
          <cell r="AD234">
            <v>6890</v>
          </cell>
          <cell r="AE234">
            <v>410</v>
          </cell>
          <cell r="AF234">
            <v>5208</v>
          </cell>
          <cell r="AG234">
            <v>1113</v>
          </cell>
          <cell r="AH234">
            <v>23666</v>
          </cell>
          <cell r="AI234">
            <v>50</v>
          </cell>
          <cell r="AJ234">
            <v>588</v>
          </cell>
          <cell r="AK234">
            <v>1116</v>
          </cell>
          <cell r="AL234">
            <v>20926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12"/>
  <sheetViews>
    <sheetView tabSelected="1" workbookViewId="0"/>
  </sheetViews>
  <sheetFormatPr defaultRowHeight="13.5"/>
  <cols>
    <col min="1" max="1" width="6.125" style="1" customWidth="1"/>
    <col min="2" max="2" width="23.125" style="2" customWidth="1"/>
    <col min="3" max="4" width="25.25" style="1" customWidth="1"/>
    <col min="5" max="10" width="9" style="1" customWidth="1"/>
    <col min="11" max="11" width="6.125" style="1" customWidth="1"/>
    <col min="12" max="12" width="23.125" style="1" customWidth="1"/>
    <col min="13" max="21" width="9" style="1" customWidth="1"/>
  </cols>
  <sheetData>
    <row r="1" spans="1:21" ht="14.25" customHeight="1">
      <c r="A1" s="3" t="s">
        <v>531</v>
      </c>
      <c r="B1" s="9"/>
      <c r="C1" s="9"/>
      <c r="D1" s="9"/>
      <c r="E1" s="9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">
      <c r="A2" s="4"/>
      <c r="B2" s="10"/>
      <c r="C2" s="4"/>
      <c r="D2" s="19"/>
      <c r="E2" s="9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4" customHeight="1">
      <c r="A3" s="5" t="s">
        <v>489</v>
      </c>
      <c r="B3" s="11"/>
      <c r="C3" s="15" t="s">
        <v>43</v>
      </c>
      <c r="D3" s="15" t="s">
        <v>332</v>
      </c>
      <c r="E3" s="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4" customHeight="1">
      <c r="A4" s="6" t="s">
        <v>145</v>
      </c>
      <c r="B4" s="12"/>
      <c r="C4" s="16">
        <v>13215</v>
      </c>
      <c r="D4" s="16">
        <v>140882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4" customHeight="1">
      <c r="A5" s="6" t="s">
        <v>57</v>
      </c>
      <c r="B5" s="12"/>
      <c r="C5" s="17">
        <v>13790</v>
      </c>
      <c r="D5" s="20">
        <v>152570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24" customHeight="1">
      <c r="A6" s="6" t="s">
        <v>521</v>
      </c>
      <c r="B6" s="12"/>
      <c r="C6" s="17">
        <v>13136</v>
      </c>
      <c r="D6" s="20">
        <v>145374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4" customHeight="1">
      <c r="A7" s="7" t="s">
        <v>30</v>
      </c>
      <c r="B7" s="13"/>
      <c r="C7" s="18">
        <v>12723</v>
      </c>
      <c r="D7" s="21">
        <v>159722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3.5" customHeight="1">
      <c r="A8" s="4"/>
      <c r="B8" s="10"/>
      <c r="C8" s="4"/>
      <c r="D8" s="22" t="s">
        <v>264</v>
      </c>
      <c r="E8" s="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ht="13.5" customHeight="1">
      <c r="A9" s="8" t="s">
        <v>522</v>
      </c>
      <c r="B9" s="4"/>
      <c r="C9" s="4"/>
      <c r="D9" s="4"/>
      <c r="E9" s="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13.5" customHeight="1">
      <c r="A10" s="8" t="s">
        <v>518</v>
      </c>
      <c r="B10" s="14"/>
      <c r="C10" s="4"/>
      <c r="D10" s="4"/>
      <c r="E10" s="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3.5" customHeight="1">
      <c r="A11" s="8"/>
    </row>
    <row r="12" spans="1:21">
      <c r="A12" s="8"/>
    </row>
  </sheetData>
  <mergeCells count="5">
    <mergeCell ref="A3:B3"/>
    <mergeCell ref="A4:B4"/>
    <mergeCell ref="A5:B5"/>
    <mergeCell ref="A6:B6"/>
    <mergeCell ref="A7:B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7"/>
  <sheetViews>
    <sheetView zoomScale="85" zoomScaleNormal="85" workbookViewId="0"/>
  </sheetViews>
  <sheetFormatPr defaultRowHeight="13.5"/>
  <cols>
    <col min="1" max="1" width="6.125" style="1" customWidth="1"/>
    <col min="2" max="2" width="23.125" style="2" customWidth="1"/>
    <col min="3" max="6" width="14.25" style="1" customWidth="1"/>
    <col min="7" max="7" width="9" style="1" customWidth="1"/>
  </cols>
  <sheetData>
    <row r="1" spans="1:7" ht="14.25">
      <c r="A1" s="3" t="s">
        <v>532</v>
      </c>
      <c r="B1" s="9"/>
      <c r="C1" s="9"/>
      <c r="D1" s="9"/>
      <c r="E1" s="9"/>
      <c r="F1" s="9"/>
      <c r="G1" s="9"/>
    </row>
    <row r="2" spans="1:7" ht="14.25">
      <c r="A2" s="4"/>
      <c r="B2" s="10"/>
      <c r="C2" s="4"/>
      <c r="D2" s="38"/>
      <c r="E2" s="4"/>
      <c r="F2" s="47" t="s">
        <v>328</v>
      </c>
      <c r="G2" s="4"/>
    </row>
    <row r="3" spans="1:7" ht="24" customHeight="1">
      <c r="A3" s="5" t="s">
        <v>8</v>
      </c>
      <c r="B3" s="11"/>
      <c r="C3" s="15" t="s">
        <v>43</v>
      </c>
      <c r="D3" s="39"/>
      <c r="E3" s="15" t="s">
        <v>46</v>
      </c>
      <c r="F3" s="48"/>
    </row>
    <row r="4" spans="1:7" ht="24" customHeight="1">
      <c r="A4" s="24"/>
      <c r="B4" s="29"/>
      <c r="C4" s="34" t="s">
        <v>15</v>
      </c>
      <c r="D4" s="40" t="s">
        <v>20</v>
      </c>
      <c r="E4" s="34" t="s">
        <v>15</v>
      </c>
      <c r="F4" s="49" t="s">
        <v>48</v>
      </c>
    </row>
    <row r="5" spans="1:7" ht="24" customHeight="1">
      <c r="A5" s="25" t="s">
        <v>14</v>
      </c>
      <c r="B5" s="30"/>
      <c r="C5" s="35">
        <v>12723</v>
      </c>
      <c r="D5" s="41">
        <v>100</v>
      </c>
      <c r="E5" s="44">
        <v>159722</v>
      </c>
      <c r="F5" s="50">
        <v>100</v>
      </c>
      <c r="G5" s="52"/>
    </row>
    <row r="6" spans="1:7" ht="24" customHeight="1">
      <c r="A6" s="27" t="s">
        <v>53</v>
      </c>
      <c r="B6" s="31" t="s">
        <v>21</v>
      </c>
      <c r="C6" s="17">
        <v>36</v>
      </c>
      <c r="D6" s="42">
        <f>C6/C5*100</f>
        <v>0.28295213393067675</v>
      </c>
      <c r="E6" s="20">
        <v>464</v>
      </c>
      <c r="F6" s="42">
        <f t="shared" ref="F6:F23" si="0">E6/$E$5*100</f>
        <v>0.29050475200661147</v>
      </c>
    </row>
    <row r="7" spans="1:7" ht="24" customHeight="1">
      <c r="A7" s="27" t="s">
        <v>161</v>
      </c>
      <c r="B7" s="32" t="s">
        <v>55</v>
      </c>
      <c r="C7" s="36">
        <v>1</v>
      </c>
      <c r="D7" s="42">
        <f>C7/C5*100</f>
        <v>7.859781498074354e-003</v>
      </c>
      <c r="E7" s="45">
        <v>8</v>
      </c>
      <c r="F7" s="42">
        <f t="shared" si="0"/>
        <v>5.0087026208036466e-003</v>
      </c>
    </row>
    <row r="8" spans="1:7" ht="24" customHeight="1">
      <c r="A8" s="27" t="s">
        <v>177</v>
      </c>
      <c r="B8" s="32" t="s">
        <v>10</v>
      </c>
      <c r="C8" s="17">
        <v>1177</v>
      </c>
      <c r="D8" s="42">
        <f>C8/C5*100</f>
        <v>9.2509628232335146</v>
      </c>
      <c r="E8" s="20">
        <v>10364</v>
      </c>
      <c r="F8" s="42">
        <f t="shared" si="0"/>
        <v>6.4887742452511237</v>
      </c>
    </row>
    <row r="9" spans="1:7" ht="24" customHeight="1">
      <c r="A9" s="27" t="s">
        <v>312</v>
      </c>
      <c r="B9" s="32" t="s">
        <v>1</v>
      </c>
      <c r="C9" s="17">
        <v>426</v>
      </c>
      <c r="D9" s="42">
        <f>C9/C5*100</f>
        <v>3.3482669181796743</v>
      </c>
      <c r="E9" s="20">
        <v>6666</v>
      </c>
      <c r="F9" s="42">
        <f t="shared" si="0"/>
        <v>4.1735014587846386</v>
      </c>
    </row>
    <row r="10" spans="1:7" ht="24" customHeight="1">
      <c r="A10" s="27" t="s">
        <v>314</v>
      </c>
      <c r="B10" s="31" t="s">
        <v>7</v>
      </c>
      <c r="C10" s="17">
        <v>34</v>
      </c>
      <c r="D10" s="42">
        <f>C10/C5*100</f>
        <v>0.26723257093452801</v>
      </c>
      <c r="E10" s="20">
        <v>887</v>
      </c>
      <c r="F10" s="42">
        <f t="shared" si="0"/>
        <v>0.5553399030816043</v>
      </c>
    </row>
    <row r="11" spans="1:7" ht="24" customHeight="1">
      <c r="A11" s="27" t="s">
        <v>316</v>
      </c>
      <c r="B11" s="32" t="s">
        <v>23</v>
      </c>
      <c r="C11" s="17">
        <v>154</v>
      </c>
      <c r="D11" s="42">
        <f>C11/C5*100</f>
        <v>1.2104063507034504</v>
      </c>
      <c r="E11" s="20">
        <v>3109</v>
      </c>
      <c r="F11" s="42">
        <f t="shared" si="0"/>
        <v>1.946507056009817</v>
      </c>
    </row>
    <row r="12" spans="1:7" ht="24" customHeight="1">
      <c r="A12" s="27" t="s">
        <v>318</v>
      </c>
      <c r="B12" s="32" t="s">
        <v>0</v>
      </c>
      <c r="C12" s="17">
        <v>223</v>
      </c>
      <c r="D12" s="42">
        <f>C12/C5*100</f>
        <v>1.7527312740705809</v>
      </c>
      <c r="E12" s="20">
        <v>7571</v>
      </c>
      <c r="F12" s="42">
        <f t="shared" si="0"/>
        <v>4.7401109427630512</v>
      </c>
    </row>
    <row r="13" spans="1:7" ht="24" customHeight="1">
      <c r="A13" s="27" t="s">
        <v>320</v>
      </c>
      <c r="B13" s="32" t="s">
        <v>59</v>
      </c>
      <c r="C13" s="17">
        <v>3119</v>
      </c>
      <c r="D13" s="42">
        <f>C13/C5*100</f>
        <v>24.514658492493911</v>
      </c>
      <c r="E13" s="20">
        <v>30120</v>
      </c>
      <c r="F13" s="42">
        <f t="shared" si="0"/>
        <v>18.857765367325729</v>
      </c>
    </row>
    <row r="14" spans="1:7" ht="24" customHeight="1">
      <c r="A14" s="27" t="s">
        <v>304</v>
      </c>
      <c r="B14" s="32" t="s">
        <v>63</v>
      </c>
      <c r="C14" s="17">
        <v>328</v>
      </c>
      <c r="D14" s="42">
        <f>C14/C5*100</f>
        <v>2.5780083313683879</v>
      </c>
      <c r="E14" s="20">
        <v>6770</v>
      </c>
      <c r="F14" s="42">
        <f t="shared" si="0"/>
        <v>4.2386145928550851</v>
      </c>
    </row>
    <row r="15" spans="1:7" ht="24" customHeight="1">
      <c r="A15" s="27" t="s">
        <v>248</v>
      </c>
      <c r="B15" s="32" t="s">
        <v>68</v>
      </c>
      <c r="C15" s="17">
        <v>956</v>
      </c>
      <c r="D15" s="42">
        <f>C15/C5*100</f>
        <v>7.5139511121590816</v>
      </c>
      <c r="E15" s="20">
        <v>4134</v>
      </c>
      <c r="F15" s="42">
        <f t="shared" si="0"/>
        <v>2.5882470793002841</v>
      </c>
    </row>
    <row r="16" spans="1:7" ht="24" customHeight="1">
      <c r="A16" s="27" t="s">
        <v>321</v>
      </c>
      <c r="B16" s="32" t="s">
        <v>36</v>
      </c>
      <c r="C16" s="17">
        <v>792</v>
      </c>
      <c r="D16" s="42">
        <f>C16/C5*100</f>
        <v>6.2249469464748879</v>
      </c>
      <c r="E16" s="20">
        <v>6049</v>
      </c>
      <c r="F16" s="42">
        <f t="shared" si="0"/>
        <v>3.787205269155157</v>
      </c>
    </row>
    <row r="17" spans="1:7" ht="24" customHeight="1">
      <c r="A17" s="27" t="s">
        <v>322</v>
      </c>
      <c r="B17" s="32" t="s">
        <v>61</v>
      </c>
      <c r="C17" s="17">
        <v>1381</v>
      </c>
      <c r="D17" s="42">
        <f>C17/C5*100</f>
        <v>10.854358248840683</v>
      </c>
      <c r="E17" s="20">
        <v>11469</v>
      </c>
      <c r="F17" s="42">
        <f t="shared" si="0"/>
        <v>7.1806012947496276</v>
      </c>
    </row>
    <row r="18" spans="1:7" ht="24" customHeight="1">
      <c r="A18" s="27" t="s">
        <v>323</v>
      </c>
      <c r="B18" s="32" t="s">
        <v>71</v>
      </c>
      <c r="C18" s="17">
        <v>1156</v>
      </c>
      <c r="D18" s="42">
        <f>C18/C5*100</f>
        <v>9.0859074117739524</v>
      </c>
      <c r="E18" s="20">
        <v>6956</v>
      </c>
      <c r="F18" s="42">
        <f t="shared" si="0"/>
        <v>4.3550669287887711</v>
      </c>
    </row>
    <row r="19" spans="1:7" ht="24" customHeight="1">
      <c r="A19" s="27" t="s">
        <v>324</v>
      </c>
      <c r="B19" s="32" t="s">
        <v>31</v>
      </c>
      <c r="C19" s="17">
        <v>533</v>
      </c>
      <c r="D19" s="42">
        <f>C19/C5*100</f>
        <v>4.1892635384736305</v>
      </c>
      <c r="E19" s="20">
        <v>9162</v>
      </c>
      <c r="F19" s="42">
        <f t="shared" si="0"/>
        <v>5.7362166764753759</v>
      </c>
    </row>
    <row r="20" spans="1:7" ht="24" customHeight="1">
      <c r="A20" s="27" t="s">
        <v>325</v>
      </c>
      <c r="B20" s="32" t="s">
        <v>74</v>
      </c>
      <c r="C20" s="17">
        <v>1143</v>
      </c>
      <c r="D20" s="42">
        <f>C20/C5*100</f>
        <v>8.9837302522989866</v>
      </c>
      <c r="E20" s="20">
        <v>24581</v>
      </c>
      <c r="F20" s="42">
        <f t="shared" si="0"/>
        <v>15.389864890246804</v>
      </c>
    </row>
    <row r="21" spans="1:7" ht="24" customHeight="1">
      <c r="A21" s="27" t="s">
        <v>327</v>
      </c>
      <c r="B21" s="32" t="s">
        <v>34</v>
      </c>
      <c r="C21" s="17">
        <v>50</v>
      </c>
      <c r="D21" s="42">
        <f>C21/C5*100</f>
        <v>0.39298907490371771</v>
      </c>
      <c r="E21" s="20">
        <v>588</v>
      </c>
      <c r="F21" s="42">
        <f t="shared" si="0"/>
        <v>0.36813964262906801</v>
      </c>
    </row>
    <row r="22" spans="1:7" ht="24" customHeight="1">
      <c r="A22" s="27" t="s">
        <v>153</v>
      </c>
      <c r="B22" s="32" t="s">
        <v>77</v>
      </c>
      <c r="C22" s="17">
        <v>1123</v>
      </c>
      <c r="D22" s="42">
        <f>C22/C5*100</f>
        <v>8.8265346223374994</v>
      </c>
      <c r="E22" s="20">
        <v>21100</v>
      </c>
      <c r="F22" s="42">
        <f t="shared" si="0"/>
        <v>13.210453162369618</v>
      </c>
      <c r="G22" s="4"/>
    </row>
    <row r="23" spans="1:7" ht="24" customHeight="1">
      <c r="A23" s="26" t="s">
        <v>329</v>
      </c>
      <c r="B23" s="33" t="s">
        <v>81</v>
      </c>
      <c r="C23" s="37">
        <v>91</v>
      </c>
      <c r="D23" s="43">
        <f>C23/C5*100</f>
        <v>0.71524011632476625</v>
      </c>
      <c r="E23" s="46">
        <v>9724</v>
      </c>
      <c r="F23" s="43">
        <f t="shared" si="0"/>
        <v>6.0880780355868325</v>
      </c>
      <c r="G23" s="4"/>
    </row>
    <row r="24" spans="1:7">
      <c r="B24" s="10"/>
      <c r="C24" s="4"/>
      <c r="D24" s="4"/>
      <c r="E24" s="4"/>
      <c r="F24" s="51" t="s">
        <v>37</v>
      </c>
      <c r="G24" s="4"/>
    </row>
    <row r="25" spans="1:7">
      <c r="A25" s="28" t="s">
        <v>438</v>
      </c>
      <c r="B25" s="4"/>
      <c r="C25" s="4"/>
      <c r="D25" s="4"/>
      <c r="E25" s="4"/>
      <c r="F25" s="4"/>
      <c r="G25" s="4"/>
    </row>
    <row r="26" spans="1:7">
      <c r="A26" s="8" t="s">
        <v>436</v>
      </c>
    </row>
    <row r="27" spans="1:7">
      <c r="A27" s="8" t="s">
        <v>437</v>
      </c>
    </row>
  </sheetData>
  <mergeCells count="4">
    <mergeCell ref="C3:D3"/>
    <mergeCell ref="E3:F3"/>
    <mergeCell ref="A5:B5"/>
    <mergeCell ref="A3:B4"/>
  </mergeCells>
  <phoneticPr fontId="3"/>
  <pageMargins left="0.7" right="0.7" top="0.75" bottom="0.75" header="0.3" footer="0.3"/>
  <pageSetup paperSize="9" scale="9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2"/>
  <sheetViews>
    <sheetView zoomScale="80" zoomScaleNormal="80" workbookViewId="0"/>
  </sheetViews>
  <sheetFormatPr defaultRowHeight="13.5"/>
  <cols>
    <col min="1" max="1" width="6.125" style="1" customWidth="1"/>
    <col min="2" max="2" width="23.125" style="1" customWidth="1"/>
    <col min="3" max="3" width="9.625" style="1" customWidth="1"/>
    <col min="4" max="4" width="10.5" style="1" customWidth="1"/>
    <col min="5" max="14" width="9.625" style="1" customWidth="1"/>
    <col min="15" max="15" width="10.875" style="1" customWidth="1"/>
    <col min="16" max="16" width="9.625" style="1" customWidth="1"/>
    <col min="17" max="17" width="10" style="1" customWidth="1"/>
    <col min="18" max="19" width="4.125" style="1" customWidth="1"/>
    <col min="20" max="20" width="9" style="1" customWidth="1"/>
  </cols>
  <sheetData>
    <row r="1" spans="1:20" ht="14.25">
      <c r="A1" s="53" t="s">
        <v>384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4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3"/>
      <c r="O2" s="84"/>
      <c r="Q2" s="47"/>
      <c r="R2" s="4"/>
      <c r="S2" s="4"/>
      <c r="T2" s="4"/>
    </row>
    <row r="3" spans="1:20" ht="18" customHeight="1">
      <c r="A3" s="54" t="s">
        <v>44</v>
      </c>
      <c r="B3" s="62"/>
      <c r="C3" s="72" t="s">
        <v>26</v>
      </c>
      <c r="D3" s="78"/>
      <c r="E3" s="72" t="s">
        <v>306</v>
      </c>
      <c r="F3" s="78"/>
      <c r="G3" s="72" t="s">
        <v>370</v>
      </c>
      <c r="H3" s="78"/>
      <c r="I3" s="72" t="s">
        <v>6</v>
      </c>
      <c r="J3" s="78"/>
      <c r="K3" s="72" t="s">
        <v>84</v>
      </c>
      <c r="L3" s="78"/>
      <c r="M3" s="72" t="s">
        <v>11</v>
      </c>
      <c r="N3" s="78"/>
      <c r="O3" s="85" t="s">
        <v>90</v>
      </c>
      <c r="P3" s="72" t="s">
        <v>65</v>
      </c>
      <c r="Q3" s="88"/>
    </row>
    <row r="4" spans="1:20" ht="18" customHeight="1">
      <c r="A4" s="55"/>
      <c r="B4" s="63"/>
      <c r="C4" s="73"/>
      <c r="D4" s="79"/>
      <c r="E4" s="73"/>
      <c r="F4" s="79"/>
      <c r="G4" s="73"/>
      <c r="H4" s="79"/>
      <c r="I4" s="73"/>
      <c r="J4" s="79"/>
      <c r="K4" s="73"/>
      <c r="L4" s="79"/>
      <c r="M4" s="73"/>
      <c r="N4" s="79"/>
      <c r="O4" s="86"/>
      <c r="P4" s="73" t="s">
        <v>62</v>
      </c>
      <c r="Q4" s="89"/>
    </row>
    <row r="5" spans="1:20" ht="18" customHeight="1">
      <c r="A5" s="56"/>
      <c r="B5" s="64"/>
      <c r="C5" s="74" t="s">
        <v>43</v>
      </c>
      <c r="D5" s="74" t="s">
        <v>332</v>
      </c>
      <c r="E5" s="74" t="s">
        <v>43</v>
      </c>
      <c r="F5" s="74" t="s">
        <v>332</v>
      </c>
      <c r="G5" s="74" t="s">
        <v>43</v>
      </c>
      <c r="H5" s="74" t="s">
        <v>332</v>
      </c>
      <c r="I5" s="74" t="s">
        <v>43</v>
      </c>
      <c r="J5" s="74" t="s">
        <v>332</v>
      </c>
      <c r="K5" s="74" t="s">
        <v>43</v>
      </c>
      <c r="L5" s="74" t="s">
        <v>332</v>
      </c>
      <c r="M5" s="74" t="s">
        <v>43</v>
      </c>
      <c r="N5" s="74" t="s">
        <v>332</v>
      </c>
      <c r="O5" s="74" t="s">
        <v>43</v>
      </c>
      <c r="P5" s="74" t="s">
        <v>43</v>
      </c>
      <c r="Q5" s="90" t="s">
        <v>332</v>
      </c>
    </row>
    <row r="6" spans="1:20" ht="27" customHeight="1">
      <c r="A6" s="57" t="s">
        <v>523</v>
      </c>
      <c r="B6" s="65"/>
      <c r="C6" s="22">
        <v>13215</v>
      </c>
      <c r="D6" s="22">
        <v>140882</v>
      </c>
      <c r="E6" s="22">
        <v>7185</v>
      </c>
      <c r="F6" s="22">
        <v>16128</v>
      </c>
      <c r="G6" s="22">
        <v>2787</v>
      </c>
      <c r="H6" s="22">
        <v>18151</v>
      </c>
      <c r="I6" s="22">
        <v>1740</v>
      </c>
      <c r="J6" s="22">
        <v>23600</v>
      </c>
      <c r="K6" s="22">
        <v>614</v>
      </c>
      <c r="L6" s="22">
        <v>14595</v>
      </c>
      <c r="M6" s="22">
        <v>847</v>
      </c>
      <c r="N6" s="22">
        <v>68408</v>
      </c>
      <c r="O6" s="22">
        <v>42</v>
      </c>
      <c r="P6" s="22">
        <v>0</v>
      </c>
      <c r="Q6" s="22">
        <v>0</v>
      </c>
    </row>
    <row r="7" spans="1:20" ht="27" customHeight="1">
      <c r="A7" s="58" t="s">
        <v>524</v>
      </c>
      <c r="B7" s="66"/>
      <c r="C7" s="75">
        <v>13485</v>
      </c>
      <c r="D7" s="75">
        <v>140188</v>
      </c>
      <c r="E7" s="75">
        <v>7297</v>
      </c>
      <c r="F7" s="75">
        <v>16146</v>
      </c>
      <c r="G7" s="75">
        <v>2846</v>
      </c>
      <c r="H7" s="75">
        <v>18581</v>
      </c>
      <c r="I7" s="75">
        <v>1763</v>
      </c>
      <c r="J7" s="75">
        <v>23855</v>
      </c>
      <c r="K7" s="75">
        <v>667</v>
      </c>
      <c r="L7" s="75">
        <v>15796</v>
      </c>
      <c r="M7" s="81">
        <v>861</v>
      </c>
      <c r="N7" s="81">
        <v>65810</v>
      </c>
      <c r="O7" s="75">
        <v>51</v>
      </c>
      <c r="P7" s="75">
        <v>305</v>
      </c>
      <c r="Q7" s="75">
        <v>12382</v>
      </c>
      <c r="R7" s="52"/>
      <c r="S7" s="52"/>
      <c r="T7" s="52"/>
    </row>
    <row r="8" spans="1:20" ht="27" customHeight="1">
      <c r="A8" s="59" t="s">
        <v>525</v>
      </c>
      <c r="B8" s="67"/>
      <c r="C8" s="75">
        <v>13136</v>
      </c>
      <c r="D8" s="75">
        <v>145374</v>
      </c>
      <c r="E8" s="75">
        <v>6968</v>
      </c>
      <c r="F8" s="75">
        <v>15450</v>
      </c>
      <c r="G8" s="75">
        <v>2778</v>
      </c>
      <c r="H8" s="75">
        <v>18239</v>
      </c>
      <c r="I8" s="75">
        <v>1759</v>
      </c>
      <c r="J8" s="75">
        <v>23743</v>
      </c>
      <c r="K8" s="75">
        <v>667</v>
      </c>
      <c r="L8" s="75">
        <v>15773</v>
      </c>
      <c r="M8" s="81">
        <v>888</v>
      </c>
      <c r="N8" s="81">
        <v>72169</v>
      </c>
      <c r="O8" s="75">
        <v>76</v>
      </c>
      <c r="P8" s="75">
        <v>0</v>
      </c>
      <c r="Q8" s="75">
        <v>0</v>
      </c>
      <c r="R8" s="52"/>
      <c r="S8" s="52"/>
      <c r="T8" s="23"/>
    </row>
    <row r="9" spans="1:20" ht="27" customHeight="1">
      <c r="A9" s="60" t="s">
        <v>30</v>
      </c>
      <c r="B9" s="68"/>
      <c r="C9" s="76">
        <v>12442</v>
      </c>
      <c r="D9" s="80">
        <v>144093</v>
      </c>
      <c r="E9" s="80">
        <v>7391</v>
      </c>
      <c r="F9" s="80">
        <v>19964</v>
      </c>
      <c r="G9" s="80">
        <v>2138</v>
      </c>
      <c r="H9" s="80">
        <v>16307</v>
      </c>
      <c r="I9" s="80">
        <v>1509</v>
      </c>
      <c r="J9" s="80">
        <v>22193</v>
      </c>
      <c r="K9" s="80">
        <v>588</v>
      </c>
      <c r="L9" s="80">
        <v>14770</v>
      </c>
      <c r="M9" s="82">
        <v>816</v>
      </c>
      <c r="N9" s="82">
        <v>70859</v>
      </c>
      <c r="O9" s="80">
        <v>0</v>
      </c>
      <c r="P9" s="80">
        <v>0</v>
      </c>
      <c r="Q9" s="80">
        <v>0</v>
      </c>
      <c r="R9" s="52"/>
      <c r="S9" s="52"/>
    </row>
    <row r="10" spans="1:20" ht="18" customHeight="1">
      <c r="A10" s="61"/>
      <c r="B10" s="69"/>
      <c r="C10" s="76"/>
      <c r="D10" s="80"/>
      <c r="E10" s="80"/>
      <c r="F10" s="80"/>
      <c r="G10" s="80"/>
      <c r="H10" s="80"/>
      <c r="I10" s="80"/>
      <c r="J10" s="80"/>
      <c r="K10" s="80"/>
      <c r="L10" s="80"/>
      <c r="M10" s="82"/>
      <c r="N10" s="82"/>
      <c r="O10" s="80"/>
      <c r="P10" s="80"/>
      <c r="Q10" s="80"/>
      <c r="R10" s="52"/>
      <c r="S10" s="52"/>
    </row>
    <row r="11" spans="1:20" ht="27" customHeight="1">
      <c r="A11" s="27" t="s">
        <v>53</v>
      </c>
      <c r="B11" s="31" t="s">
        <v>21</v>
      </c>
      <c r="C11" s="36">
        <v>35</v>
      </c>
      <c r="D11" s="45">
        <v>431</v>
      </c>
      <c r="E11" s="45">
        <v>15</v>
      </c>
      <c r="F11" s="45">
        <v>74</v>
      </c>
      <c r="G11" s="45">
        <v>10</v>
      </c>
      <c r="H11" s="45">
        <v>101</v>
      </c>
      <c r="I11" s="45">
        <v>6</v>
      </c>
      <c r="J11" s="45">
        <v>128</v>
      </c>
      <c r="K11" s="45">
        <v>2</v>
      </c>
      <c r="L11" s="45">
        <v>44</v>
      </c>
      <c r="M11" s="45">
        <v>2</v>
      </c>
      <c r="N11" s="45">
        <v>84</v>
      </c>
      <c r="O11" s="75">
        <v>0</v>
      </c>
      <c r="P11" s="75" t="s">
        <v>520</v>
      </c>
      <c r="Q11" s="75" t="s">
        <v>520</v>
      </c>
      <c r="T11" s="23"/>
    </row>
    <row r="12" spans="1:20" ht="27" customHeight="1">
      <c r="A12" s="27" t="s">
        <v>161</v>
      </c>
      <c r="B12" s="31" t="s">
        <v>55</v>
      </c>
      <c r="C12" s="36">
        <v>1</v>
      </c>
      <c r="D12" s="45">
        <v>8</v>
      </c>
      <c r="E12" s="75" t="s">
        <v>85</v>
      </c>
      <c r="F12" s="75" t="s">
        <v>85</v>
      </c>
      <c r="G12" s="75">
        <v>1</v>
      </c>
      <c r="H12" s="75">
        <v>8</v>
      </c>
      <c r="I12" s="45">
        <v>0</v>
      </c>
      <c r="J12" s="4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 t="s">
        <v>520</v>
      </c>
      <c r="Q12" s="75" t="s">
        <v>520</v>
      </c>
      <c r="T12" s="23"/>
    </row>
    <row r="13" spans="1:20" ht="27" customHeight="1">
      <c r="A13" s="27" t="s">
        <v>177</v>
      </c>
      <c r="B13" s="31" t="s">
        <v>10</v>
      </c>
      <c r="C13" s="36">
        <v>1177</v>
      </c>
      <c r="D13" s="45">
        <v>10364</v>
      </c>
      <c r="E13" s="45">
        <v>710</v>
      </c>
      <c r="F13" s="45">
        <v>2211</v>
      </c>
      <c r="G13" s="45">
        <v>229</v>
      </c>
      <c r="H13" s="45">
        <v>1838</v>
      </c>
      <c r="I13" s="45">
        <v>148</v>
      </c>
      <c r="J13" s="45">
        <v>2230</v>
      </c>
      <c r="K13" s="45">
        <v>42</v>
      </c>
      <c r="L13" s="45">
        <v>1062</v>
      </c>
      <c r="M13" s="45">
        <v>48</v>
      </c>
      <c r="N13" s="45">
        <v>3023</v>
      </c>
      <c r="O13" s="75">
        <v>0</v>
      </c>
      <c r="P13" s="75" t="s">
        <v>520</v>
      </c>
      <c r="Q13" s="75" t="s">
        <v>520</v>
      </c>
      <c r="T13" s="23"/>
    </row>
    <row r="14" spans="1:20" ht="27" customHeight="1">
      <c r="A14" s="27" t="s">
        <v>312</v>
      </c>
      <c r="B14" s="31" t="s">
        <v>1</v>
      </c>
      <c r="C14" s="36">
        <v>426</v>
      </c>
      <c r="D14" s="45">
        <v>6666</v>
      </c>
      <c r="E14" s="45">
        <v>231</v>
      </c>
      <c r="F14" s="45">
        <v>645</v>
      </c>
      <c r="G14" s="45">
        <v>76</v>
      </c>
      <c r="H14" s="45">
        <v>638</v>
      </c>
      <c r="I14" s="45">
        <v>50</v>
      </c>
      <c r="J14" s="45">
        <v>817</v>
      </c>
      <c r="K14" s="45">
        <v>21</v>
      </c>
      <c r="L14" s="45">
        <v>563</v>
      </c>
      <c r="M14" s="81">
        <v>48</v>
      </c>
      <c r="N14" s="81">
        <v>4003</v>
      </c>
      <c r="O14" s="75">
        <v>0</v>
      </c>
      <c r="P14" s="75" t="s">
        <v>520</v>
      </c>
      <c r="Q14" s="75" t="s">
        <v>520</v>
      </c>
      <c r="T14" s="23"/>
    </row>
    <row r="15" spans="1:20" ht="27" customHeight="1">
      <c r="A15" s="27" t="s">
        <v>314</v>
      </c>
      <c r="B15" s="31" t="s">
        <v>7</v>
      </c>
      <c r="C15" s="36">
        <v>28</v>
      </c>
      <c r="D15" s="45">
        <v>646</v>
      </c>
      <c r="E15" s="75">
        <v>18</v>
      </c>
      <c r="F15" s="75">
        <v>36</v>
      </c>
      <c r="G15" s="45">
        <v>2</v>
      </c>
      <c r="H15" s="45">
        <v>19</v>
      </c>
      <c r="I15" s="45">
        <v>2</v>
      </c>
      <c r="J15" s="45">
        <v>27</v>
      </c>
      <c r="K15" s="75">
        <v>0</v>
      </c>
      <c r="L15" s="75">
        <v>0</v>
      </c>
      <c r="M15" s="81">
        <v>6</v>
      </c>
      <c r="N15" s="81">
        <v>564</v>
      </c>
      <c r="O15" s="75">
        <v>0</v>
      </c>
      <c r="P15" s="75" t="s">
        <v>520</v>
      </c>
      <c r="Q15" s="75" t="s">
        <v>520</v>
      </c>
      <c r="T15" s="23"/>
    </row>
    <row r="16" spans="1:20" ht="27" customHeight="1">
      <c r="A16" s="27" t="s">
        <v>316</v>
      </c>
      <c r="B16" s="31" t="s">
        <v>23</v>
      </c>
      <c r="C16" s="36">
        <v>154</v>
      </c>
      <c r="D16" s="45">
        <v>3109</v>
      </c>
      <c r="E16" s="45">
        <v>69</v>
      </c>
      <c r="F16" s="45">
        <v>178</v>
      </c>
      <c r="G16" s="45">
        <v>23</v>
      </c>
      <c r="H16" s="45">
        <v>172</v>
      </c>
      <c r="I16" s="45">
        <v>21</v>
      </c>
      <c r="J16" s="45">
        <v>318</v>
      </c>
      <c r="K16" s="45">
        <v>10</v>
      </c>
      <c r="L16" s="45">
        <v>251</v>
      </c>
      <c r="M16" s="81">
        <v>31</v>
      </c>
      <c r="N16" s="81">
        <v>2190</v>
      </c>
      <c r="O16" s="75">
        <v>0</v>
      </c>
      <c r="P16" s="75" t="s">
        <v>520</v>
      </c>
      <c r="Q16" s="75" t="s">
        <v>520</v>
      </c>
      <c r="T16" s="23"/>
    </row>
    <row r="17" spans="1:20" ht="27" customHeight="1">
      <c r="A17" s="27" t="s">
        <v>318</v>
      </c>
      <c r="B17" s="31" t="s">
        <v>0</v>
      </c>
      <c r="C17" s="36">
        <v>223</v>
      </c>
      <c r="D17" s="45">
        <v>7571</v>
      </c>
      <c r="E17" s="45">
        <v>37</v>
      </c>
      <c r="F17" s="45">
        <v>123</v>
      </c>
      <c r="G17" s="45">
        <v>38</v>
      </c>
      <c r="H17" s="45">
        <v>293</v>
      </c>
      <c r="I17" s="45">
        <v>51</v>
      </c>
      <c r="J17" s="45">
        <v>751</v>
      </c>
      <c r="K17" s="45">
        <v>36</v>
      </c>
      <c r="L17" s="45">
        <v>931</v>
      </c>
      <c r="M17" s="81">
        <v>61</v>
      </c>
      <c r="N17" s="81">
        <v>5473</v>
      </c>
      <c r="O17" s="75">
        <v>0</v>
      </c>
      <c r="P17" s="75" t="s">
        <v>520</v>
      </c>
      <c r="Q17" s="75" t="s">
        <v>520</v>
      </c>
      <c r="T17" s="23"/>
    </row>
    <row r="18" spans="1:20" ht="27" customHeight="1">
      <c r="A18" s="27" t="s">
        <v>320</v>
      </c>
      <c r="B18" s="31" t="s">
        <v>59</v>
      </c>
      <c r="C18" s="36">
        <v>3119</v>
      </c>
      <c r="D18" s="45">
        <v>30120</v>
      </c>
      <c r="E18" s="45">
        <v>1707</v>
      </c>
      <c r="F18" s="45">
        <v>4729</v>
      </c>
      <c r="G18" s="45">
        <v>641</v>
      </c>
      <c r="H18" s="45">
        <v>4666</v>
      </c>
      <c r="I18" s="45">
        <v>474</v>
      </c>
      <c r="J18" s="45">
        <v>6928</v>
      </c>
      <c r="K18" s="45">
        <v>154</v>
      </c>
      <c r="L18" s="45">
        <v>3750</v>
      </c>
      <c r="M18" s="81">
        <v>143</v>
      </c>
      <c r="N18" s="81">
        <v>10047</v>
      </c>
      <c r="O18" s="75">
        <v>0</v>
      </c>
      <c r="P18" s="75" t="s">
        <v>520</v>
      </c>
      <c r="Q18" s="75" t="s">
        <v>520</v>
      </c>
      <c r="T18" s="23"/>
    </row>
    <row r="19" spans="1:20" ht="27" customHeight="1">
      <c r="A19" s="27" t="s">
        <v>304</v>
      </c>
      <c r="B19" s="31" t="s">
        <v>63</v>
      </c>
      <c r="C19" s="36">
        <v>328</v>
      </c>
      <c r="D19" s="45">
        <v>6770</v>
      </c>
      <c r="E19" s="45">
        <v>125</v>
      </c>
      <c r="F19" s="45">
        <v>366</v>
      </c>
      <c r="G19" s="45">
        <v>55</v>
      </c>
      <c r="H19" s="45">
        <v>401</v>
      </c>
      <c r="I19" s="45">
        <v>64</v>
      </c>
      <c r="J19" s="45">
        <v>902</v>
      </c>
      <c r="K19" s="45">
        <v>33</v>
      </c>
      <c r="L19" s="45">
        <v>852</v>
      </c>
      <c r="M19" s="81">
        <v>51</v>
      </c>
      <c r="N19" s="81">
        <v>4249</v>
      </c>
      <c r="O19" s="75">
        <v>0</v>
      </c>
      <c r="P19" s="75" t="s">
        <v>520</v>
      </c>
      <c r="Q19" s="75" t="s">
        <v>520</v>
      </c>
      <c r="T19" s="23"/>
    </row>
    <row r="20" spans="1:20" ht="27" customHeight="1">
      <c r="A20" s="27" t="s">
        <v>248</v>
      </c>
      <c r="B20" s="31" t="s">
        <v>68</v>
      </c>
      <c r="C20" s="36">
        <v>955</v>
      </c>
      <c r="D20" s="45">
        <v>4126</v>
      </c>
      <c r="E20" s="45">
        <v>806</v>
      </c>
      <c r="F20" s="45">
        <v>1614</v>
      </c>
      <c r="G20" s="45">
        <v>79</v>
      </c>
      <c r="H20" s="45">
        <v>561</v>
      </c>
      <c r="I20" s="45">
        <v>46</v>
      </c>
      <c r="J20" s="45">
        <v>595</v>
      </c>
      <c r="K20" s="45">
        <v>9</v>
      </c>
      <c r="L20" s="45">
        <v>230</v>
      </c>
      <c r="M20" s="81">
        <v>15</v>
      </c>
      <c r="N20" s="81">
        <v>1126</v>
      </c>
      <c r="O20" s="75">
        <v>0</v>
      </c>
      <c r="P20" s="75" t="s">
        <v>520</v>
      </c>
      <c r="Q20" s="75" t="s">
        <v>520</v>
      </c>
      <c r="T20" s="23"/>
    </row>
    <row r="21" spans="1:20" ht="27" customHeight="1">
      <c r="A21" s="27" t="s">
        <v>321</v>
      </c>
      <c r="B21" s="32" t="s">
        <v>36</v>
      </c>
      <c r="C21" s="36">
        <v>776</v>
      </c>
      <c r="D21" s="45">
        <v>5547</v>
      </c>
      <c r="E21" s="45">
        <v>552</v>
      </c>
      <c r="F21" s="45">
        <v>1517</v>
      </c>
      <c r="G21" s="45">
        <v>114</v>
      </c>
      <c r="H21" s="45">
        <v>859</v>
      </c>
      <c r="I21" s="45">
        <v>60</v>
      </c>
      <c r="J21" s="45">
        <v>868</v>
      </c>
      <c r="K21" s="45">
        <v>20</v>
      </c>
      <c r="L21" s="45">
        <v>523</v>
      </c>
      <c r="M21" s="81">
        <v>30</v>
      </c>
      <c r="N21" s="81">
        <v>1780</v>
      </c>
      <c r="O21" s="75">
        <v>0</v>
      </c>
      <c r="P21" s="75" t="s">
        <v>520</v>
      </c>
      <c r="Q21" s="75" t="s">
        <v>520</v>
      </c>
      <c r="T21" s="23"/>
    </row>
    <row r="22" spans="1:20" ht="27" customHeight="1">
      <c r="A22" s="27" t="s">
        <v>322</v>
      </c>
      <c r="B22" s="31" t="s">
        <v>61</v>
      </c>
      <c r="C22" s="36">
        <v>1380</v>
      </c>
      <c r="D22" s="45">
        <v>11457</v>
      </c>
      <c r="E22" s="45">
        <v>848</v>
      </c>
      <c r="F22" s="45">
        <v>2395</v>
      </c>
      <c r="G22" s="45">
        <v>222</v>
      </c>
      <c r="H22" s="45">
        <v>1663</v>
      </c>
      <c r="I22" s="45">
        <v>170</v>
      </c>
      <c r="J22" s="45">
        <v>2399</v>
      </c>
      <c r="K22" s="45">
        <v>83</v>
      </c>
      <c r="L22" s="45">
        <v>2039</v>
      </c>
      <c r="M22" s="81">
        <v>57</v>
      </c>
      <c r="N22" s="81">
        <v>2961</v>
      </c>
      <c r="O22" s="75">
        <v>0</v>
      </c>
      <c r="P22" s="75" t="s">
        <v>520</v>
      </c>
      <c r="Q22" s="75" t="s">
        <v>520</v>
      </c>
      <c r="T22" s="23"/>
    </row>
    <row r="23" spans="1:20" ht="27" customHeight="1">
      <c r="A23" s="27" t="s">
        <v>323</v>
      </c>
      <c r="B23" s="31" t="s">
        <v>71</v>
      </c>
      <c r="C23" s="77">
        <v>1151</v>
      </c>
      <c r="D23" s="75">
        <v>6890</v>
      </c>
      <c r="E23" s="75">
        <v>884</v>
      </c>
      <c r="F23" s="75">
        <v>2465</v>
      </c>
      <c r="G23" s="75">
        <v>135</v>
      </c>
      <c r="H23" s="75">
        <v>1083</v>
      </c>
      <c r="I23" s="75">
        <v>72</v>
      </c>
      <c r="J23" s="75">
        <v>1023</v>
      </c>
      <c r="K23" s="75">
        <v>27</v>
      </c>
      <c r="L23" s="75">
        <v>668</v>
      </c>
      <c r="M23" s="81">
        <v>33</v>
      </c>
      <c r="N23" s="81">
        <v>1651</v>
      </c>
      <c r="O23" s="75">
        <v>0</v>
      </c>
      <c r="P23" s="75" t="s">
        <v>520</v>
      </c>
      <c r="Q23" s="75" t="s">
        <v>520</v>
      </c>
      <c r="T23" s="23"/>
    </row>
    <row r="24" spans="1:20" ht="27" customHeight="1">
      <c r="A24" s="27" t="s">
        <v>324</v>
      </c>
      <c r="B24" s="31" t="s">
        <v>31</v>
      </c>
      <c r="C24" s="36">
        <v>410</v>
      </c>
      <c r="D24" s="45">
        <v>5208</v>
      </c>
      <c r="E24" s="45">
        <v>245</v>
      </c>
      <c r="F24" s="45">
        <v>492</v>
      </c>
      <c r="G24" s="45">
        <v>58</v>
      </c>
      <c r="H24" s="45">
        <v>422</v>
      </c>
      <c r="I24" s="45">
        <v>56</v>
      </c>
      <c r="J24" s="45">
        <v>919</v>
      </c>
      <c r="K24" s="45">
        <v>18</v>
      </c>
      <c r="L24" s="45">
        <v>522</v>
      </c>
      <c r="M24" s="81">
        <v>33</v>
      </c>
      <c r="N24" s="81">
        <v>2853</v>
      </c>
      <c r="O24" s="75">
        <v>0</v>
      </c>
      <c r="P24" s="75" t="s">
        <v>520</v>
      </c>
      <c r="Q24" s="75" t="s">
        <v>520</v>
      </c>
      <c r="T24" s="23"/>
    </row>
    <row r="25" spans="1:20" ht="27" customHeight="1">
      <c r="A25" s="27" t="s">
        <v>325</v>
      </c>
      <c r="B25" s="31" t="s">
        <v>74</v>
      </c>
      <c r="C25" s="36">
        <v>1113</v>
      </c>
      <c r="D25" s="45">
        <v>23666</v>
      </c>
      <c r="E25" s="45">
        <v>415</v>
      </c>
      <c r="F25" s="45">
        <v>1285</v>
      </c>
      <c r="G25" s="45">
        <v>284</v>
      </c>
      <c r="H25" s="45">
        <v>2171</v>
      </c>
      <c r="I25" s="45">
        <v>180</v>
      </c>
      <c r="J25" s="45">
        <v>2620</v>
      </c>
      <c r="K25" s="45">
        <v>88</v>
      </c>
      <c r="L25" s="45">
        <v>2171</v>
      </c>
      <c r="M25" s="81">
        <v>146</v>
      </c>
      <c r="N25" s="81">
        <v>15419</v>
      </c>
      <c r="O25" s="75">
        <v>0</v>
      </c>
      <c r="P25" s="75" t="s">
        <v>520</v>
      </c>
      <c r="Q25" s="75" t="s">
        <v>520</v>
      </c>
    </row>
    <row r="26" spans="1:20" ht="26.25" customHeight="1">
      <c r="A26" s="27" t="s">
        <v>327</v>
      </c>
      <c r="B26" s="31" t="s">
        <v>34</v>
      </c>
      <c r="C26" s="36">
        <v>50</v>
      </c>
      <c r="D26" s="45">
        <v>588</v>
      </c>
      <c r="E26" s="45">
        <v>18</v>
      </c>
      <c r="F26" s="45">
        <v>55</v>
      </c>
      <c r="G26" s="45">
        <v>20</v>
      </c>
      <c r="H26" s="45">
        <v>133</v>
      </c>
      <c r="I26" s="45">
        <v>9</v>
      </c>
      <c r="J26" s="45">
        <v>137</v>
      </c>
      <c r="K26" s="45">
        <v>1</v>
      </c>
      <c r="L26" s="45">
        <v>25</v>
      </c>
      <c r="M26" s="81">
        <v>2</v>
      </c>
      <c r="N26" s="81">
        <v>238</v>
      </c>
      <c r="O26" s="75">
        <v>0</v>
      </c>
      <c r="P26" s="75" t="s">
        <v>520</v>
      </c>
      <c r="Q26" s="75" t="s">
        <v>520</v>
      </c>
    </row>
    <row r="27" spans="1:20" ht="27" customHeight="1">
      <c r="A27" s="27" t="s">
        <v>153</v>
      </c>
      <c r="B27" s="32" t="s">
        <v>77</v>
      </c>
      <c r="C27" s="36">
        <v>1116</v>
      </c>
      <c r="D27" s="45">
        <v>20926</v>
      </c>
      <c r="E27" s="45">
        <v>711</v>
      </c>
      <c r="F27" s="45">
        <v>1779</v>
      </c>
      <c r="G27" s="45">
        <v>151</v>
      </c>
      <c r="H27" s="45">
        <v>1279</v>
      </c>
      <c r="I27" s="45">
        <v>100</v>
      </c>
      <c r="J27" s="45">
        <v>1531</v>
      </c>
      <c r="K27" s="45">
        <v>44</v>
      </c>
      <c r="L27" s="45">
        <v>1139</v>
      </c>
      <c r="M27" s="81">
        <v>110</v>
      </c>
      <c r="N27" s="81">
        <v>15198</v>
      </c>
      <c r="O27" s="75">
        <v>0</v>
      </c>
      <c r="P27" s="75" t="s">
        <v>520</v>
      </c>
      <c r="Q27" s="75" t="s">
        <v>520</v>
      </c>
    </row>
    <row r="28" spans="1:20" ht="24.75">
      <c r="A28" s="26" t="s">
        <v>329</v>
      </c>
      <c r="B28" s="33" t="s">
        <v>81</v>
      </c>
      <c r="C28" s="37" t="s">
        <v>520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87" t="s">
        <v>520</v>
      </c>
      <c r="Q28" s="87" t="s">
        <v>520</v>
      </c>
      <c r="R28" s="4"/>
      <c r="S28" s="4"/>
      <c r="T28" s="4"/>
    </row>
    <row r="29" spans="1:20">
      <c r="A29" s="8" t="s">
        <v>526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47" t="s">
        <v>409</v>
      </c>
      <c r="R29" s="70"/>
      <c r="S29" s="70"/>
      <c r="T29" s="70"/>
    </row>
    <row r="30" spans="1:20">
      <c r="A30" s="8" t="s">
        <v>529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1:20">
      <c r="A31" s="8" t="s">
        <v>519</v>
      </c>
      <c r="B31" s="71"/>
    </row>
    <row r="32" spans="1:20">
      <c r="A32" s="8" t="s">
        <v>88</v>
      </c>
    </row>
  </sheetData>
  <mergeCells count="14">
    <mergeCell ref="P3:Q3"/>
    <mergeCell ref="P4:Q4"/>
    <mergeCell ref="A6:B6"/>
    <mergeCell ref="A7:B7"/>
    <mergeCell ref="A8:B8"/>
    <mergeCell ref="A9:B9"/>
    <mergeCell ref="A3:B5"/>
    <mergeCell ref="C3:D4"/>
    <mergeCell ref="E3:F4"/>
    <mergeCell ref="G3:H4"/>
    <mergeCell ref="I3:J4"/>
    <mergeCell ref="K3:L4"/>
    <mergeCell ref="M3:N4"/>
    <mergeCell ref="O3:O4"/>
  </mergeCells>
  <phoneticPr fontId="3"/>
  <pageMargins left="0.7" right="0.7" top="0.75" bottom="0.75" header="0.3" footer="0.3"/>
  <pageSetup paperSize="9" scale="71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5"/>
  <sheetViews>
    <sheetView zoomScale="85" zoomScaleNormal="85" workbookViewId="0"/>
  </sheetViews>
  <sheetFormatPr defaultRowHeight="13.5"/>
  <cols>
    <col min="1" max="1" width="6.125" style="1" customWidth="1"/>
    <col min="2" max="2" width="23.125" style="1" customWidth="1"/>
    <col min="3" max="8" width="16.625" style="1" customWidth="1"/>
  </cols>
  <sheetData>
    <row r="1" spans="1:8" ht="14.25">
      <c r="A1" s="91" t="s">
        <v>54</v>
      </c>
      <c r="B1" s="93"/>
      <c r="C1" s="93"/>
      <c r="D1" s="93"/>
      <c r="E1" s="93"/>
      <c r="F1" s="93"/>
      <c r="G1" s="93"/>
      <c r="H1" s="93"/>
    </row>
    <row r="2" spans="1:8" ht="14.25">
      <c r="A2" s="92"/>
      <c r="B2" s="92"/>
      <c r="C2" s="92"/>
      <c r="D2" s="92"/>
      <c r="E2" s="92"/>
      <c r="F2" s="92"/>
      <c r="G2" s="92"/>
      <c r="H2" s="47"/>
    </row>
    <row r="3" spans="1:8" ht="18" customHeight="1">
      <c r="A3" s="54" t="s">
        <v>64</v>
      </c>
      <c r="B3" s="62"/>
      <c r="C3" s="96" t="s">
        <v>82</v>
      </c>
      <c r="D3" s="96" t="s">
        <v>76</v>
      </c>
      <c r="E3" s="96"/>
      <c r="F3" s="96"/>
      <c r="G3" s="96"/>
      <c r="H3" s="15"/>
    </row>
    <row r="4" spans="1:8" ht="18" customHeight="1">
      <c r="A4" s="55"/>
      <c r="B4" s="63"/>
      <c r="C4" s="74"/>
      <c r="D4" s="98" t="s">
        <v>38</v>
      </c>
      <c r="E4" s="103"/>
      <c r="F4" s="103"/>
      <c r="G4" s="90" t="s">
        <v>118</v>
      </c>
      <c r="H4" s="109"/>
    </row>
    <row r="5" spans="1:8" ht="18" customHeight="1">
      <c r="A5" s="55"/>
      <c r="B5" s="63"/>
      <c r="C5" s="74"/>
      <c r="D5" s="99"/>
      <c r="E5" s="104" t="s">
        <v>334</v>
      </c>
      <c r="F5" s="105" t="s">
        <v>92</v>
      </c>
      <c r="G5" s="98" t="s">
        <v>91</v>
      </c>
      <c r="H5" s="110"/>
    </row>
    <row r="6" spans="1:8" ht="18" customHeight="1">
      <c r="A6" s="55"/>
      <c r="B6" s="63"/>
      <c r="C6" s="74"/>
      <c r="D6" s="99"/>
      <c r="E6" s="99"/>
      <c r="F6" s="106"/>
      <c r="G6" s="108"/>
      <c r="H6" s="89"/>
    </row>
    <row r="7" spans="1:8" ht="18" customHeight="1">
      <c r="A7" s="56"/>
      <c r="B7" s="64"/>
      <c r="C7" s="74"/>
      <c r="D7" s="100"/>
      <c r="E7" s="100"/>
      <c r="F7" s="107"/>
      <c r="G7" s="73"/>
      <c r="H7" s="90" t="s">
        <v>89</v>
      </c>
    </row>
    <row r="8" spans="1:8" ht="23.25" customHeight="1">
      <c r="A8" s="57" t="s">
        <v>351</v>
      </c>
      <c r="B8" s="65"/>
      <c r="C8" s="22">
        <v>13215</v>
      </c>
      <c r="D8" s="22">
        <v>140882</v>
      </c>
      <c r="E8" s="22">
        <v>4825</v>
      </c>
      <c r="F8" s="22">
        <v>1489</v>
      </c>
      <c r="G8" s="22">
        <v>125202</v>
      </c>
      <c r="H8" s="22">
        <v>117253</v>
      </c>
    </row>
    <row r="9" spans="1:8" ht="23.25" customHeight="1">
      <c r="A9" s="59" t="s">
        <v>527</v>
      </c>
      <c r="B9" s="67"/>
      <c r="C9" s="36">
        <v>13790</v>
      </c>
      <c r="D9" s="45">
        <v>152570</v>
      </c>
      <c r="E9" s="45">
        <v>4677</v>
      </c>
      <c r="F9" s="45">
        <v>1075</v>
      </c>
      <c r="G9" s="45">
        <v>138118</v>
      </c>
      <c r="H9" s="45">
        <v>131656</v>
      </c>
    </row>
    <row r="10" spans="1:8" ht="23.25" customHeight="1">
      <c r="A10" s="59" t="s">
        <v>400</v>
      </c>
      <c r="B10" s="67"/>
      <c r="C10" s="36">
        <v>13136</v>
      </c>
      <c r="D10" s="45">
        <v>145374</v>
      </c>
      <c r="E10" s="45">
        <v>4574</v>
      </c>
      <c r="F10" s="45">
        <v>1486</v>
      </c>
      <c r="G10" s="45">
        <v>130997</v>
      </c>
      <c r="H10" s="45">
        <v>125595</v>
      </c>
    </row>
    <row r="11" spans="1:8" ht="23.25" customHeight="1">
      <c r="A11" s="60" t="s">
        <v>115</v>
      </c>
      <c r="B11" s="68"/>
      <c r="C11" s="97">
        <v>12723</v>
      </c>
      <c r="D11" s="101">
        <v>159722</v>
      </c>
      <c r="E11" s="101">
        <v>3690</v>
      </c>
      <c r="F11" s="101">
        <v>1032</v>
      </c>
      <c r="G11" s="101">
        <v>146357</v>
      </c>
      <c r="H11" s="101">
        <v>141528</v>
      </c>
    </row>
    <row r="12" spans="1:8" ht="18" customHeight="1">
      <c r="A12" s="61"/>
      <c r="B12" s="69"/>
      <c r="C12" s="97"/>
      <c r="D12" s="101"/>
      <c r="E12" s="101"/>
      <c r="F12" s="101"/>
      <c r="G12" s="101"/>
      <c r="H12" s="101"/>
    </row>
    <row r="13" spans="1:8" ht="27" customHeight="1">
      <c r="A13" s="27" t="s">
        <v>94</v>
      </c>
      <c r="B13" s="31" t="s">
        <v>21</v>
      </c>
      <c r="C13" s="36">
        <v>36</v>
      </c>
      <c r="D13" s="102">
        <v>464</v>
      </c>
      <c r="E13" s="75" t="s">
        <v>85</v>
      </c>
      <c r="F13" s="75" t="s">
        <v>85</v>
      </c>
      <c r="G13" s="75">
        <v>373</v>
      </c>
      <c r="H13" s="75">
        <v>336</v>
      </c>
    </row>
    <row r="14" spans="1:8" ht="27" customHeight="1">
      <c r="A14" s="27" t="s">
        <v>161</v>
      </c>
      <c r="B14" s="31" t="s">
        <v>55</v>
      </c>
      <c r="C14" s="36">
        <v>1</v>
      </c>
      <c r="D14" s="45">
        <v>8</v>
      </c>
      <c r="E14" s="75" t="s">
        <v>85</v>
      </c>
      <c r="F14" s="75" t="s">
        <v>85</v>
      </c>
      <c r="G14" s="75">
        <v>7</v>
      </c>
      <c r="H14" s="75">
        <v>7</v>
      </c>
    </row>
    <row r="15" spans="1:8" ht="27" customHeight="1">
      <c r="A15" s="27" t="s">
        <v>177</v>
      </c>
      <c r="B15" s="31" t="s">
        <v>10</v>
      </c>
      <c r="C15" s="36">
        <v>1177</v>
      </c>
      <c r="D15" s="45">
        <v>10364</v>
      </c>
      <c r="E15" s="75">
        <v>218</v>
      </c>
      <c r="F15" s="75">
        <v>59</v>
      </c>
      <c r="G15" s="75">
        <v>8586</v>
      </c>
      <c r="H15" s="75">
        <v>8388</v>
      </c>
    </row>
    <row r="16" spans="1:8" ht="27" customHeight="1">
      <c r="A16" s="27" t="s">
        <v>312</v>
      </c>
      <c r="B16" s="31" t="s">
        <v>1</v>
      </c>
      <c r="C16" s="36">
        <v>426</v>
      </c>
      <c r="D16" s="45">
        <v>6666</v>
      </c>
      <c r="E16" s="75">
        <v>113</v>
      </c>
      <c r="F16" s="75">
        <v>39</v>
      </c>
      <c r="G16" s="75">
        <v>5948</v>
      </c>
      <c r="H16" s="75">
        <v>5894</v>
      </c>
    </row>
    <row r="17" spans="1:8" ht="27" customHeight="1">
      <c r="A17" s="27" t="s">
        <v>314</v>
      </c>
      <c r="B17" s="31" t="s">
        <v>7</v>
      </c>
      <c r="C17" s="36">
        <v>34</v>
      </c>
      <c r="D17" s="45">
        <v>887</v>
      </c>
      <c r="E17" s="75" t="s">
        <v>85</v>
      </c>
      <c r="F17" s="75" t="s">
        <v>85</v>
      </c>
      <c r="G17" s="75">
        <v>864</v>
      </c>
      <c r="H17" s="75">
        <v>863</v>
      </c>
    </row>
    <row r="18" spans="1:8" ht="27" customHeight="1">
      <c r="A18" s="27" t="s">
        <v>316</v>
      </c>
      <c r="B18" s="31" t="s">
        <v>23</v>
      </c>
      <c r="C18" s="36">
        <v>154</v>
      </c>
      <c r="D18" s="45">
        <v>3109</v>
      </c>
      <c r="E18" s="75">
        <v>1</v>
      </c>
      <c r="F18" s="75" t="s">
        <v>85</v>
      </c>
      <c r="G18" s="75">
        <v>2951</v>
      </c>
      <c r="H18" s="75">
        <v>2903</v>
      </c>
    </row>
    <row r="19" spans="1:8" ht="27" customHeight="1">
      <c r="A19" s="27" t="s">
        <v>318</v>
      </c>
      <c r="B19" s="31" t="s">
        <v>0</v>
      </c>
      <c r="C19" s="36">
        <v>223</v>
      </c>
      <c r="D19" s="45">
        <v>7571</v>
      </c>
      <c r="E19" s="75">
        <v>3</v>
      </c>
      <c r="F19" s="75" t="s">
        <v>85</v>
      </c>
      <c r="G19" s="75">
        <v>7315</v>
      </c>
      <c r="H19" s="75">
        <v>7183</v>
      </c>
    </row>
    <row r="20" spans="1:8" ht="27" customHeight="1">
      <c r="A20" s="27" t="s">
        <v>320</v>
      </c>
      <c r="B20" s="31" t="s">
        <v>59</v>
      </c>
      <c r="C20" s="36">
        <v>3119</v>
      </c>
      <c r="D20" s="45">
        <v>30120</v>
      </c>
      <c r="E20" s="75">
        <v>643</v>
      </c>
      <c r="F20" s="75">
        <v>243</v>
      </c>
      <c r="G20" s="75">
        <v>27335</v>
      </c>
      <c r="H20" s="75">
        <v>26358</v>
      </c>
    </row>
    <row r="21" spans="1:8" ht="27" customHeight="1">
      <c r="A21" s="27" t="s">
        <v>304</v>
      </c>
      <c r="B21" s="31" t="s">
        <v>63</v>
      </c>
      <c r="C21" s="36">
        <v>328</v>
      </c>
      <c r="D21" s="45">
        <v>6770</v>
      </c>
      <c r="E21" s="75">
        <v>3</v>
      </c>
      <c r="F21" s="75" t="s">
        <v>85</v>
      </c>
      <c r="G21" s="75">
        <v>6503</v>
      </c>
      <c r="H21" s="75">
        <v>6477</v>
      </c>
    </row>
    <row r="22" spans="1:8" ht="27" customHeight="1">
      <c r="A22" s="27" t="s">
        <v>248</v>
      </c>
      <c r="B22" s="31" t="s">
        <v>434</v>
      </c>
      <c r="C22" s="36">
        <v>956</v>
      </c>
      <c r="D22" s="45">
        <v>4134</v>
      </c>
      <c r="E22" s="75">
        <v>328</v>
      </c>
      <c r="F22" s="75">
        <v>111</v>
      </c>
      <c r="G22" s="75">
        <v>2902</v>
      </c>
      <c r="H22" s="75">
        <v>2592</v>
      </c>
    </row>
    <row r="23" spans="1:8" ht="27" customHeight="1">
      <c r="A23" s="27" t="s">
        <v>321</v>
      </c>
      <c r="B23" s="32" t="s">
        <v>29</v>
      </c>
      <c r="C23" s="36">
        <v>792</v>
      </c>
      <c r="D23" s="45">
        <v>6049</v>
      </c>
      <c r="E23" s="75">
        <v>270</v>
      </c>
      <c r="F23" s="75">
        <v>49</v>
      </c>
      <c r="G23" s="75">
        <v>5099</v>
      </c>
      <c r="H23" s="75">
        <v>4956</v>
      </c>
    </row>
    <row r="24" spans="1:8" ht="27" customHeight="1">
      <c r="A24" s="27" t="s">
        <v>322</v>
      </c>
      <c r="B24" s="31" t="s">
        <v>61</v>
      </c>
      <c r="C24" s="36">
        <v>1381</v>
      </c>
      <c r="D24" s="45">
        <v>11469</v>
      </c>
      <c r="E24" s="75">
        <v>783</v>
      </c>
      <c r="F24" s="75">
        <v>278</v>
      </c>
      <c r="G24" s="75">
        <v>10126</v>
      </c>
      <c r="H24" s="75">
        <v>9788</v>
      </c>
    </row>
    <row r="25" spans="1:8" ht="27" customHeight="1">
      <c r="A25" s="27" t="s">
        <v>323</v>
      </c>
      <c r="B25" s="31" t="s">
        <v>71</v>
      </c>
      <c r="C25" s="36">
        <v>1156</v>
      </c>
      <c r="D25" s="45">
        <v>6956</v>
      </c>
      <c r="E25" s="75">
        <v>640</v>
      </c>
      <c r="F25" s="75">
        <v>143</v>
      </c>
      <c r="G25" s="75">
        <v>5858</v>
      </c>
      <c r="H25" s="75">
        <v>5132</v>
      </c>
    </row>
    <row r="26" spans="1:8" ht="27" customHeight="1">
      <c r="A26" s="27" t="s">
        <v>324</v>
      </c>
      <c r="B26" s="31" t="s">
        <v>31</v>
      </c>
      <c r="C26" s="36">
        <v>533</v>
      </c>
      <c r="D26" s="45">
        <v>9162</v>
      </c>
      <c r="E26" s="75">
        <v>184</v>
      </c>
      <c r="F26" s="75">
        <v>28</v>
      </c>
      <c r="G26" s="75">
        <v>8825</v>
      </c>
      <c r="H26" s="75">
        <v>8519</v>
      </c>
    </row>
    <row r="27" spans="1:8" ht="27" customHeight="1">
      <c r="A27" s="27" t="s">
        <v>335</v>
      </c>
      <c r="B27" s="31" t="s">
        <v>74</v>
      </c>
      <c r="C27" s="36">
        <v>1143</v>
      </c>
      <c r="D27" s="45">
        <v>24581</v>
      </c>
      <c r="E27" s="75">
        <v>361</v>
      </c>
      <c r="F27" s="75">
        <v>43</v>
      </c>
      <c r="G27" s="75">
        <v>23455</v>
      </c>
      <c r="H27" s="75">
        <v>22540</v>
      </c>
    </row>
    <row r="28" spans="1:8" ht="27" customHeight="1">
      <c r="A28" s="27" t="s">
        <v>233</v>
      </c>
      <c r="B28" s="31" t="s">
        <v>34</v>
      </c>
      <c r="C28" s="36">
        <v>50</v>
      </c>
      <c r="D28" s="45">
        <v>588</v>
      </c>
      <c r="E28" s="75">
        <v>2</v>
      </c>
      <c r="F28" s="75" t="s">
        <v>85</v>
      </c>
      <c r="G28" s="75">
        <v>575</v>
      </c>
      <c r="H28" s="75">
        <v>575</v>
      </c>
    </row>
    <row r="29" spans="1:8" ht="27" customHeight="1">
      <c r="A29" s="27" t="s">
        <v>372</v>
      </c>
      <c r="B29" s="31" t="s">
        <v>41</v>
      </c>
      <c r="C29" s="36">
        <v>1123</v>
      </c>
      <c r="D29" s="45">
        <v>21100</v>
      </c>
      <c r="E29" s="75">
        <v>141</v>
      </c>
      <c r="F29" s="75">
        <v>39</v>
      </c>
      <c r="G29" s="75">
        <v>19911</v>
      </c>
      <c r="H29" s="22">
        <v>19293</v>
      </c>
    </row>
    <row r="30" spans="1:8" ht="27" customHeight="1">
      <c r="A30" s="26" t="s">
        <v>441</v>
      </c>
      <c r="B30" s="33" t="s">
        <v>81</v>
      </c>
      <c r="C30" s="37">
        <v>91</v>
      </c>
      <c r="D30" s="87">
        <v>9724</v>
      </c>
      <c r="E30" s="87" t="s">
        <v>520</v>
      </c>
      <c r="F30" s="87">
        <v>0</v>
      </c>
      <c r="G30" s="87">
        <v>9724</v>
      </c>
      <c r="H30" s="87">
        <v>9724</v>
      </c>
    </row>
    <row r="31" spans="1:8">
      <c r="B31" s="70"/>
      <c r="C31" s="70"/>
      <c r="D31" s="70"/>
      <c r="E31" s="70"/>
      <c r="F31" s="70"/>
      <c r="G31" s="70"/>
      <c r="H31" s="111" t="s">
        <v>264</v>
      </c>
    </row>
    <row r="32" spans="1:8">
      <c r="A32" s="8" t="s">
        <v>528</v>
      </c>
      <c r="B32" s="94"/>
      <c r="C32" s="70"/>
      <c r="D32" s="70"/>
      <c r="E32" s="70"/>
      <c r="F32" s="70"/>
      <c r="G32" s="70"/>
      <c r="H32" s="70"/>
    </row>
    <row r="33" spans="1:8">
      <c r="A33" s="8" t="s">
        <v>377</v>
      </c>
      <c r="B33" s="95"/>
      <c r="C33" s="70"/>
      <c r="D33" s="70"/>
      <c r="E33" s="70"/>
      <c r="F33" s="70"/>
      <c r="G33" s="70"/>
      <c r="H33" s="70"/>
    </row>
    <row r="34" spans="1:8">
      <c r="A34" s="8" t="s">
        <v>373</v>
      </c>
      <c r="B34" s="16"/>
      <c r="C34" s="16"/>
      <c r="D34" s="16"/>
      <c r="E34" s="16"/>
      <c r="F34" s="16"/>
      <c r="G34" s="16"/>
      <c r="H34" s="16"/>
    </row>
    <row r="35" spans="1:8">
      <c r="A35" s="8" t="s">
        <v>88</v>
      </c>
    </row>
  </sheetData>
  <mergeCells count="12">
    <mergeCell ref="D3:H3"/>
    <mergeCell ref="G4:H4"/>
    <mergeCell ref="A8:B8"/>
    <mergeCell ref="A9:B9"/>
    <mergeCell ref="A10:B10"/>
    <mergeCell ref="A11:B11"/>
    <mergeCell ref="A3:B7"/>
    <mergeCell ref="C3:C7"/>
    <mergeCell ref="D4:D7"/>
    <mergeCell ref="E5:E7"/>
    <mergeCell ref="F5:F7"/>
    <mergeCell ref="G5:G7"/>
  </mergeCells>
  <phoneticPr fontId="3"/>
  <pageMargins left="0.7" right="0.7" top="0.75" bottom="0.75" header="0.3" footer="0.3"/>
  <pageSetup paperSize="9" scale="6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21"/>
  <sheetViews>
    <sheetView zoomScale="95" zoomScaleNormal="95" workbookViewId="0"/>
  </sheetViews>
  <sheetFormatPr defaultRowHeight="13.5"/>
  <cols>
    <col min="1" max="1" width="4" style="16" customWidth="1"/>
    <col min="2" max="2" width="36.25" style="1" customWidth="1"/>
    <col min="3" max="19" width="12.625" style="1" customWidth="1"/>
    <col min="20" max="20" width="9" style="1" customWidth="1"/>
  </cols>
  <sheetData>
    <row r="1" spans="1:20" ht="14.25">
      <c r="A1" s="112" t="s">
        <v>246</v>
      </c>
      <c r="B1" s="121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4.25">
      <c r="A2" s="113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47" t="s">
        <v>148</v>
      </c>
      <c r="T2" s="92"/>
    </row>
    <row r="3" spans="1:20" ht="18" customHeight="1">
      <c r="A3" s="114" t="s">
        <v>228</v>
      </c>
      <c r="B3" s="122"/>
      <c r="C3" s="128" t="s">
        <v>14</v>
      </c>
      <c r="D3" s="128"/>
      <c r="E3" s="136" t="s">
        <v>530</v>
      </c>
      <c r="F3" s="114"/>
      <c r="G3" s="128" t="s">
        <v>330</v>
      </c>
      <c r="H3" s="128"/>
      <c r="I3" s="128" t="s">
        <v>103</v>
      </c>
      <c r="J3" s="128"/>
      <c r="K3" s="128" t="s">
        <v>278</v>
      </c>
      <c r="L3" s="128"/>
      <c r="M3" s="128" t="s">
        <v>336</v>
      </c>
      <c r="N3" s="128"/>
      <c r="O3" s="128" t="s">
        <v>337</v>
      </c>
      <c r="P3" s="128"/>
      <c r="Q3" s="128" t="s">
        <v>97</v>
      </c>
      <c r="R3" s="128"/>
      <c r="S3" s="140" t="s">
        <v>101</v>
      </c>
    </row>
    <row r="4" spans="1:20" ht="18" customHeight="1">
      <c r="A4" s="115"/>
      <c r="B4" s="123"/>
      <c r="C4" s="129" t="s">
        <v>18</v>
      </c>
      <c r="D4" s="129" t="s">
        <v>83</v>
      </c>
      <c r="E4" s="129" t="s">
        <v>18</v>
      </c>
      <c r="F4" s="129" t="s">
        <v>83</v>
      </c>
      <c r="G4" s="129" t="s">
        <v>18</v>
      </c>
      <c r="H4" s="129" t="s">
        <v>83</v>
      </c>
      <c r="I4" s="129" t="s">
        <v>18</v>
      </c>
      <c r="J4" s="129" t="s">
        <v>83</v>
      </c>
      <c r="K4" s="129" t="s">
        <v>18</v>
      </c>
      <c r="L4" s="129" t="s">
        <v>83</v>
      </c>
      <c r="M4" s="129" t="s">
        <v>18</v>
      </c>
      <c r="N4" s="129" t="s">
        <v>83</v>
      </c>
      <c r="O4" s="129" t="s">
        <v>18</v>
      </c>
      <c r="P4" s="129" t="s">
        <v>83</v>
      </c>
      <c r="Q4" s="129" t="s">
        <v>18</v>
      </c>
      <c r="R4" s="129" t="s">
        <v>83</v>
      </c>
      <c r="S4" s="141" t="s">
        <v>18</v>
      </c>
    </row>
    <row r="5" spans="1:20" ht="18" customHeight="1">
      <c r="A5" s="116" t="s">
        <v>238</v>
      </c>
      <c r="B5" s="124"/>
      <c r="C5" s="130">
        <v>12442</v>
      </c>
      <c r="D5" s="133">
        <v>144093</v>
      </c>
      <c r="E5" s="133">
        <v>7391</v>
      </c>
      <c r="F5" s="133">
        <v>19964</v>
      </c>
      <c r="G5" s="133">
        <v>2138</v>
      </c>
      <c r="H5" s="133">
        <v>16307</v>
      </c>
      <c r="I5" s="133">
        <v>1509</v>
      </c>
      <c r="J5" s="133">
        <v>22193</v>
      </c>
      <c r="K5" s="133">
        <v>588</v>
      </c>
      <c r="L5" s="133">
        <v>14770</v>
      </c>
      <c r="M5" s="133">
        <v>411</v>
      </c>
      <c r="N5" s="133">
        <v>16386</v>
      </c>
      <c r="O5" s="133">
        <v>254</v>
      </c>
      <c r="P5" s="133">
        <v>18267</v>
      </c>
      <c r="Q5" s="133">
        <v>151</v>
      </c>
      <c r="R5" s="133">
        <v>36206</v>
      </c>
      <c r="S5" s="133" t="s">
        <v>85</v>
      </c>
      <c r="T5" s="52"/>
    </row>
    <row r="6" spans="1:20" ht="18" customHeight="1">
      <c r="A6" s="117" t="s">
        <v>137</v>
      </c>
      <c r="B6" s="125" t="s">
        <v>86</v>
      </c>
      <c r="C6" s="131">
        <v>35</v>
      </c>
      <c r="D6" s="134">
        <v>431</v>
      </c>
      <c r="E6" s="134">
        <v>15</v>
      </c>
      <c r="F6" s="134">
        <v>74</v>
      </c>
      <c r="G6" s="134">
        <v>10</v>
      </c>
      <c r="H6" s="134">
        <v>101</v>
      </c>
      <c r="I6" s="134">
        <v>6</v>
      </c>
      <c r="J6" s="134">
        <v>128</v>
      </c>
      <c r="K6" s="134">
        <v>2</v>
      </c>
      <c r="L6" s="134">
        <v>44</v>
      </c>
      <c r="M6" s="134">
        <v>2</v>
      </c>
      <c r="N6" s="134">
        <v>84</v>
      </c>
      <c r="O6" s="135" t="s">
        <v>85</v>
      </c>
      <c r="P6" s="135" t="s">
        <v>85</v>
      </c>
      <c r="Q6" s="135" t="s">
        <v>85</v>
      </c>
      <c r="R6" s="135" t="s">
        <v>85</v>
      </c>
      <c r="S6" s="135" t="str">
        <f>S7</f>
        <v>-</v>
      </c>
      <c r="T6" s="52"/>
    </row>
    <row r="7" spans="1:20" ht="18" customHeight="1">
      <c r="A7" s="118" t="s">
        <v>339</v>
      </c>
      <c r="B7" s="126" t="s">
        <v>342</v>
      </c>
      <c r="C7" s="36">
        <v>33</v>
      </c>
      <c r="D7" s="45">
        <v>430</v>
      </c>
      <c r="E7" s="45">
        <v>13</v>
      </c>
      <c r="F7" s="45">
        <v>73</v>
      </c>
      <c r="G7" s="45">
        <v>10</v>
      </c>
      <c r="H7" s="45">
        <v>101</v>
      </c>
      <c r="I7" s="45">
        <v>6</v>
      </c>
      <c r="J7" s="45">
        <v>128</v>
      </c>
      <c r="K7" s="45">
        <v>2</v>
      </c>
      <c r="L7" s="45">
        <v>44</v>
      </c>
      <c r="M7" s="45">
        <v>2</v>
      </c>
      <c r="N7" s="45">
        <v>84</v>
      </c>
      <c r="O7" s="75" t="s">
        <v>85</v>
      </c>
      <c r="P7" s="75" t="s">
        <v>85</v>
      </c>
      <c r="Q7" s="75" t="s">
        <v>85</v>
      </c>
      <c r="R7" s="75" t="s">
        <v>85</v>
      </c>
      <c r="S7" s="75" t="s">
        <v>85</v>
      </c>
    </row>
    <row r="8" spans="1:20" ht="18" customHeight="1">
      <c r="A8" s="118" t="s">
        <v>343</v>
      </c>
      <c r="B8" s="126" t="s">
        <v>344</v>
      </c>
      <c r="C8" s="77">
        <v>2</v>
      </c>
      <c r="D8" s="75">
        <v>1</v>
      </c>
      <c r="E8" s="75">
        <v>2</v>
      </c>
      <c r="F8" s="75">
        <v>1</v>
      </c>
      <c r="G8" s="75" t="s">
        <v>85</v>
      </c>
      <c r="H8" s="75" t="s">
        <v>85</v>
      </c>
      <c r="I8" s="75" t="s">
        <v>85</v>
      </c>
      <c r="J8" s="75" t="s">
        <v>85</v>
      </c>
      <c r="K8" s="75" t="s">
        <v>85</v>
      </c>
      <c r="L8" s="75" t="s">
        <v>85</v>
      </c>
      <c r="M8" s="75">
        <v>0</v>
      </c>
      <c r="N8" s="75">
        <v>0</v>
      </c>
      <c r="O8" s="75" t="s">
        <v>85</v>
      </c>
      <c r="P8" s="75" t="s">
        <v>85</v>
      </c>
      <c r="Q8" s="75" t="s">
        <v>85</v>
      </c>
      <c r="R8" s="75" t="s">
        <v>85</v>
      </c>
      <c r="S8" s="75" t="s">
        <v>85</v>
      </c>
    </row>
    <row r="9" spans="1:20" ht="18" customHeight="1">
      <c r="A9" s="117" t="s">
        <v>185</v>
      </c>
      <c r="B9" s="125" t="s">
        <v>346</v>
      </c>
      <c r="C9" s="132" t="s">
        <v>85</v>
      </c>
      <c r="D9" s="135" t="s">
        <v>85</v>
      </c>
      <c r="E9" s="135" t="s">
        <v>85</v>
      </c>
      <c r="F9" s="135" t="s">
        <v>85</v>
      </c>
      <c r="G9" s="137" t="s">
        <v>85</v>
      </c>
      <c r="H9" s="137" t="s">
        <v>85</v>
      </c>
      <c r="I9" s="137" t="s">
        <v>85</v>
      </c>
      <c r="J9" s="137" t="s">
        <v>85</v>
      </c>
      <c r="K9" s="137" t="s">
        <v>85</v>
      </c>
      <c r="L9" s="137" t="s">
        <v>85</v>
      </c>
      <c r="M9" s="137" t="s">
        <v>85</v>
      </c>
      <c r="N9" s="137" t="s">
        <v>85</v>
      </c>
      <c r="O9" s="137" t="s">
        <v>85</v>
      </c>
      <c r="P9" s="137" t="s">
        <v>85</v>
      </c>
      <c r="Q9" s="137" t="s">
        <v>85</v>
      </c>
      <c r="R9" s="137" t="s">
        <v>85</v>
      </c>
      <c r="S9" s="137" t="s">
        <v>85</v>
      </c>
      <c r="T9" s="52"/>
    </row>
    <row r="10" spans="1:20" ht="18" customHeight="1">
      <c r="A10" s="118" t="s">
        <v>349</v>
      </c>
      <c r="B10" s="126" t="s">
        <v>104</v>
      </c>
      <c r="C10" s="77" t="s">
        <v>85</v>
      </c>
      <c r="D10" s="75" t="s">
        <v>85</v>
      </c>
      <c r="E10" s="75" t="s">
        <v>85</v>
      </c>
      <c r="F10" s="75" t="s">
        <v>85</v>
      </c>
      <c r="G10" s="75" t="s">
        <v>85</v>
      </c>
      <c r="H10" s="75" t="s">
        <v>85</v>
      </c>
      <c r="I10" s="75" t="s">
        <v>85</v>
      </c>
      <c r="J10" s="75" t="s">
        <v>85</v>
      </c>
      <c r="K10" s="75" t="s">
        <v>85</v>
      </c>
      <c r="L10" s="75" t="s">
        <v>85</v>
      </c>
      <c r="M10" s="75" t="s">
        <v>85</v>
      </c>
      <c r="N10" s="75" t="s">
        <v>85</v>
      </c>
      <c r="O10" s="75" t="s">
        <v>85</v>
      </c>
      <c r="P10" s="75" t="s">
        <v>85</v>
      </c>
      <c r="Q10" s="75" t="s">
        <v>85</v>
      </c>
      <c r="R10" s="75" t="s">
        <v>85</v>
      </c>
      <c r="S10" s="75" t="s">
        <v>85</v>
      </c>
    </row>
    <row r="11" spans="1:20" ht="18" customHeight="1">
      <c r="A11" s="118" t="s">
        <v>45</v>
      </c>
      <c r="B11" s="126" t="s">
        <v>242</v>
      </c>
      <c r="C11" s="77" t="s">
        <v>85</v>
      </c>
      <c r="D11" s="75" t="s">
        <v>85</v>
      </c>
      <c r="E11" s="75" t="s">
        <v>85</v>
      </c>
      <c r="F11" s="75" t="s">
        <v>85</v>
      </c>
      <c r="G11" s="75" t="s">
        <v>85</v>
      </c>
      <c r="H11" s="75" t="s">
        <v>85</v>
      </c>
      <c r="I11" s="75" t="s">
        <v>85</v>
      </c>
      <c r="J11" s="75" t="s">
        <v>85</v>
      </c>
      <c r="K11" s="75" t="s">
        <v>85</v>
      </c>
      <c r="L11" s="75" t="s">
        <v>85</v>
      </c>
      <c r="M11" s="75" t="s">
        <v>85</v>
      </c>
      <c r="N11" s="75" t="s">
        <v>85</v>
      </c>
      <c r="O11" s="75" t="s">
        <v>85</v>
      </c>
      <c r="P11" s="75" t="s">
        <v>85</v>
      </c>
      <c r="Q11" s="75" t="s">
        <v>85</v>
      </c>
      <c r="R11" s="75" t="s">
        <v>85</v>
      </c>
      <c r="S11" s="75" t="s">
        <v>85</v>
      </c>
    </row>
    <row r="12" spans="1:20" ht="18" customHeight="1">
      <c r="A12" s="117" t="s">
        <v>350</v>
      </c>
      <c r="B12" s="125" t="s">
        <v>39</v>
      </c>
      <c r="C12" s="131">
        <v>1</v>
      </c>
      <c r="D12" s="134">
        <v>8</v>
      </c>
      <c r="E12" s="135" t="s">
        <v>85</v>
      </c>
      <c r="F12" s="135" t="s">
        <v>85</v>
      </c>
      <c r="G12" s="135">
        <v>1</v>
      </c>
      <c r="H12" s="135">
        <v>8</v>
      </c>
      <c r="I12" s="134" t="s">
        <v>85</v>
      </c>
      <c r="J12" s="134" t="s">
        <v>85</v>
      </c>
      <c r="K12" s="137" t="s">
        <v>85</v>
      </c>
      <c r="L12" s="137" t="s">
        <v>85</v>
      </c>
      <c r="M12" s="137" t="s">
        <v>85</v>
      </c>
      <c r="N12" s="137" t="s">
        <v>85</v>
      </c>
      <c r="O12" s="137" t="s">
        <v>85</v>
      </c>
      <c r="P12" s="137" t="s">
        <v>85</v>
      </c>
      <c r="Q12" s="137" t="s">
        <v>85</v>
      </c>
      <c r="R12" s="137" t="s">
        <v>85</v>
      </c>
      <c r="S12" s="137" t="s">
        <v>85</v>
      </c>
      <c r="T12" s="52"/>
    </row>
    <row r="13" spans="1:20" ht="18" customHeight="1">
      <c r="A13" s="118" t="s">
        <v>353</v>
      </c>
      <c r="B13" s="126" t="s">
        <v>56</v>
      </c>
      <c r="C13" s="36">
        <v>1</v>
      </c>
      <c r="D13" s="45">
        <v>8</v>
      </c>
      <c r="E13" s="75">
        <v>0</v>
      </c>
      <c r="F13" s="75">
        <v>0</v>
      </c>
      <c r="G13" s="75">
        <v>1</v>
      </c>
      <c r="H13" s="75">
        <v>8</v>
      </c>
      <c r="I13" s="45" t="s">
        <v>85</v>
      </c>
      <c r="J13" s="45" t="s">
        <v>85</v>
      </c>
      <c r="K13" s="75" t="s">
        <v>85</v>
      </c>
      <c r="L13" s="75" t="s">
        <v>85</v>
      </c>
      <c r="M13" s="75" t="s">
        <v>85</v>
      </c>
      <c r="N13" s="75" t="s">
        <v>85</v>
      </c>
      <c r="O13" s="75" t="s">
        <v>85</v>
      </c>
      <c r="P13" s="75" t="s">
        <v>85</v>
      </c>
      <c r="Q13" s="75" t="s">
        <v>85</v>
      </c>
      <c r="R13" s="75" t="s">
        <v>85</v>
      </c>
      <c r="S13" s="75" t="s">
        <v>85</v>
      </c>
    </row>
    <row r="14" spans="1:20" ht="18" customHeight="1">
      <c r="A14" s="117" t="s">
        <v>261</v>
      </c>
      <c r="B14" s="125" t="s">
        <v>10</v>
      </c>
      <c r="C14" s="131">
        <v>1177</v>
      </c>
      <c r="D14" s="134">
        <v>10364</v>
      </c>
      <c r="E14" s="134">
        <v>710</v>
      </c>
      <c r="F14" s="134">
        <v>2211</v>
      </c>
      <c r="G14" s="134">
        <v>229</v>
      </c>
      <c r="H14" s="134">
        <v>1838</v>
      </c>
      <c r="I14" s="134">
        <v>148</v>
      </c>
      <c r="J14" s="134">
        <v>2230</v>
      </c>
      <c r="K14" s="134">
        <v>42</v>
      </c>
      <c r="L14" s="134">
        <v>1062</v>
      </c>
      <c r="M14" s="134">
        <v>27</v>
      </c>
      <c r="N14" s="134">
        <v>1099</v>
      </c>
      <c r="O14" s="134">
        <v>14</v>
      </c>
      <c r="P14" s="134">
        <v>977</v>
      </c>
      <c r="Q14" s="134">
        <v>7</v>
      </c>
      <c r="R14" s="134">
        <v>947</v>
      </c>
      <c r="S14" s="137" t="s">
        <v>85</v>
      </c>
      <c r="T14" s="52"/>
    </row>
    <row r="15" spans="1:20" ht="18" customHeight="1">
      <c r="A15" s="118" t="s">
        <v>354</v>
      </c>
      <c r="B15" s="126" t="s">
        <v>356</v>
      </c>
      <c r="C15" s="36">
        <v>525</v>
      </c>
      <c r="D15" s="45">
        <v>5202</v>
      </c>
      <c r="E15" s="45">
        <v>292</v>
      </c>
      <c r="F15" s="45">
        <v>914</v>
      </c>
      <c r="G15" s="45">
        <v>119</v>
      </c>
      <c r="H15" s="45">
        <v>938</v>
      </c>
      <c r="I15" s="45">
        <v>65</v>
      </c>
      <c r="J15" s="45">
        <v>965</v>
      </c>
      <c r="K15" s="45">
        <v>21</v>
      </c>
      <c r="L15" s="45">
        <v>534</v>
      </c>
      <c r="M15" s="45">
        <v>15</v>
      </c>
      <c r="N15" s="45">
        <v>616</v>
      </c>
      <c r="O15" s="45">
        <v>9</v>
      </c>
      <c r="P15" s="45">
        <v>669</v>
      </c>
      <c r="Q15" s="45">
        <v>4</v>
      </c>
      <c r="R15" s="45">
        <v>566</v>
      </c>
      <c r="S15" s="138" t="s">
        <v>85</v>
      </c>
    </row>
    <row r="16" spans="1:20" ht="18" customHeight="1">
      <c r="A16" s="118" t="s">
        <v>357</v>
      </c>
      <c r="B16" s="126" t="s">
        <v>359</v>
      </c>
      <c r="C16" s="36">
        <v>344</v>
      </c>
      <c r="D16" s="45">
        <v>2039</v>
      </c>
      <c r="E16" s="45">
        <v>249</v>
      </c>
      <c r="F16" s="45">
        <v>738</v>
      </c>
      <c r="G16" s="45">
        <v>49</v>
      </c>
      <c r="H16" s="45">
        <v>395</v>
      </c>
      <c r="I16" s="45">
        <v>33</v>
      </c>
      <c r="J16" s="45">
        <v>510</v>
      </c>
      <c r="K16" s="45">
        <v>9</v>
      </c>
      <c r="L16" s="45">
        <v>237</v>
      </c>
      <c r="M16" s="45">
        <v>4</v>
      </c>
      <c r="N16" s="45">
        <v>159</v>
      </c>
      <c r="O16" s="45" t="s">
        <v>85</v>
      </c>
      <c r="P16" s="45" t="s">
        <v>85</v>
      </c>
      <c r="Q16" s="75" t="s">
        <v>85</v>
      </c>
      <c r="R16" s="75" t="s">
        <v>85</v>
      </c>
      <c r="S16" s="138" t="s">
        <v>85</v>
      </c>
    </row>
    <row r="17" spans="1:20" ht="18" customHeight="1">
      <c r="A17" s="118" t="s">
        <v>256</v>
      </c>
      <c r="B17" s="126" t="s">
        <v>360</v>
      </c>
      <c r="C17" s="36">
        <v>308</v>
      </c>
      <c r="D17" s="45">
        <v>3123</v>
      </c>
      <c r="E17" s="45">
        <v>169</v>
      </c>
      <c r="F17" s="45">
        <v>559</v>
      </c>
      <c r="G17" s="45">
        <v>61</v>
      </c>
      <c r="H17" s="45">
        <v>505</v>
      </c>
      <c r="I17" s="45">
        <v>50</v>
      </c>
      <c r="J17" s="45">
        <v>755</v>
      </c>
      <c r="K17" s="45">
        <v>12</v>
      </c>
      <c r="L17" s="45">
        <v>291</v>
      </c>
      <c r="M17" s="45">
        <v>8</v>
      </c>
      <c r="N17" s="45">
        <v>324</v>
      </c>
      <c r="O17" s="45">
        <v>5</v>
      </c>
      <c r="P17" s="45">
        <v>308</v>
      </c>
      <c r="Q17" s="45">
        <v>3</v>
      </c>
      <c r="R17" s="45">
        <v>381</v>
      </c>
      <c r="S17" s="138" t="s">
        <v>85</v>
      </c>
    </row>
    <row r="18" spans="1:20" ht="18" customHeight="1">
      <c r="A18" s="117" t="s">
        <v>139</v>
      </c>
      <c r="B18" s="125" t="s">
        <v>1</v>
      </c>
      <c r="C18" s="131">
        <v>426</v>
      </c>
      <c r="D18" s="134">
        <v>6666</v>
      </c>
      <c r="E18" s="134">
        <v>231</v>
      </c>
      <c r="F18" s="134">
        <v>645</v>
      </c>
      <c r="G18" s="134">
        <v>76</v>
      </c>
      <c r="H18" s="134">
        <v>638</v>
      </c>
      <c r="I18" s="134">
        <v>50</v>
      </c>
      <c r="J18" s="134">
        <v>817</v>
      </c>
      <c r="K18" s="134">
        <v>21</v>
      </c>
      <c r="L18" s="134">
        <v>563</v>
      </c>
      <c r="M18" s="134">
        <v>26</v>
      </c>
      <c r="N18" s="134">
        <v>1102</v>
      </c>
      <c r="O18" s="134">
        <v>14</v>
      </c>
      <c r="P18" s="134">
        <v>1023</v>
      </c>
      <c r="Q18" s="134">
        <v>8</v>
      </c>
      <c r="R18" s="134">
        <v>1878</v>
      </c>
      <c r="S18" s="142" t="s">
        <v>85</v>
      </c>
      <c r="T18" s="52"/>
    </row>
    <row r="19" spans="1:20" ht="18" customHeight="1">
      <c r="A19" s="118" t="s">
        <v>361</v>
      </c>
      <c r="B19" s="126" t="s">
        <v>362</v>
      </c>
      <c r="C19" s="36">
        <v>63</v>
      </c>
      <c r="D19" s="45">
        <v>1678</v>
      </c>
      <c r="E19" s="45">
        <v>22</v>
      </c>
      <c r="F19" s="45">
        <v>62</v>
      </c>
      <c r="G19" s="45">
        <v>11</v>
      </c>
      <c r="H19" s="45">
        <v>99</v>
      </c>
      <c r="I19" s="45">
        <v>9</v>
      </c>
      <c r="J19" s="45">
        <v>129</v>
      </c>
      <c r="K19" s="45">
        <v>7</v>
      </c>
      <c r="L19" s="45">
        <v>179</v>
      </c>
      <c r="M19" s="45">
        <v>8</v>
      </c>
      <c r="N19" s="45">
        <v>300</v>
      </c>
      <c r="O19" s="45">
        <v>3</v>
      </c>
      <c r="P19" s="45">
        <v>173</v>
      </c>
      <c r="Q19" s="45">
        <v>3</v>
      </c>
      <c r="R19" s="45">
        <v>736</v>
      </c>
      <c r="S19" s="138" t="s">
        <v>85</v>
      </c>
    </row>
    <row r="20" spans="1:20" ht="18" customHeight="1">
      <c r="A20" s="118" t="s">
        <v>363</v>
      </c>
      <c r="B20" s="126" t="s">
        <v>364</v>
      </c>
      <c r="C20" s="36">
        <v>3</v>
      </c>
      <c r="D20" s="45">
        <v>123</v>
      </c>
      <c r="E20" s="45">
        <v>1</v>
      </c>
      <c r="F20" s="45">
        <v>1</v>
      </c>
      <c r="G20" s="45" t="s">
        <v>85</v>
      </c>
      <c r="H20" s="45" t="s">
        <v>85</v>
      </c>
      <c r="I20" s="75">
        <v>1</v>
      </c>
      <c r="J20" s="75">
        <v>22</v>
      </c>
      <c r="K20" s="45" t="s">
        <v>85</v>
      </c>
      <c r="L20" s="45" t="s">
        <v>85</v>
      </c>
      <c r="M20" s="45" t="s">
        <v>85</v>
      </c>
      <c r="N20" s="45" t="s">
        <v>85</v>
      </c>
      <c r="O20" s="45">
        <v>1</v>
      </c>
      <c r="P20" s="45">
        <v>100</v>
      </c>
      <c r="Q20" s="75" t="s">
        <v>85</v>
      </c>
      <c r="R20" s="75" t="s">
        <v>85</v>
      </c>
      <c r="S20" s="138" t="s">
        <v>85</v>
      </c>
    </row>
    <row r="21" spans="1:20" ht="18" customHeight="1">
      <c r="A21" s="118" t="s">
        <v>12</v>
      </c>
      <c r="B21" s="126" t="s">
        <v>276</v>
      </c>
      <c r="C21" s="36">
        <v>17</v>
      </c>
      <c r="D21" s="45">
        <v>68</v>
      </c>
      <c r="E21" s="45">
        <v>14</v>
      </c>
      <c r="F21" s="45">
        <v>31</v>
      </c>
      <c r="G21" s="75">
        <v>2</v>
      </c>
      <c r="H21" s="75">
        <v>16</v>
      </c>
      <c r="I21" s="75">
        <v>1</v>
      </c>
      <c r="J21" s="75">
        <v>21</v>
      </c>
      <c r="K21" s="75" t="s">
        <v>85</v>
      </c>
      <c r="L21" s="75" t="s">
        <v>85</v>
      </c>
      <c r="M21" s="75" t="s">
        <v>85</v>
      </c>
      <c r="N21" s="75" t="s">
        <v>85</v>
      </c>
      <c r="O21" s="75" t="s">
        <v>85</v>
      </c>
      <c r="P21" s="75" t="s">
        <v>85</v>
      </c>
      <c r="Q21" s="75" t="s">
        <v>85</v>
      </c>
      <c r="R21" s="75" t="s">
        <v>85</v>
      </c>
      <c r="S21" s="138" t="s">
        <v>85</v>
      </c>
    </row>
    <row r="22" spans="1:20" ht="18" customHeight="1">
      <c r="A22" s="118" t="s">
        <v>106</v>
      </c>
      <c r="B22" s="126" t="s">
        <v>284</v>
      </c>
      <c r="C22" s="36">
        <v>14</v>
      </c>
      <c r="D22" s="45">
        <v>169</v>
      </c>
      <c r="E22" s="45">
        <v>9</v>
      </c>
      <c r="F22" s="45">
        <v>15</v>
      </c>
      <c r="G22" s="45">
        <v>1</v>
      </c>
      <c r="H22" s="45">
        <v>7</v>
      </c>
      <c r="I22" s="75">
        <v>1</v>
      </c>
      <c r="J22" s="75">
        <v>20</v>
      </c>
      <c r="K22" s="75">
        <v>2</v>
      </c>
      <c r="L22" s="75">
        <v>58</v>
      </c>
      <c r="M22" s="45" t="s">
        <v>85</v>
      </c>
      <c r="N22" s="45" t="s">
        <v>85</v>
      </c>
      <c r="O22" s="45">
        <v>1</v>
      </c>
      <c r="P22" s="45">
        <v>69</v>
      </c>
      <c r="Q22" s="45" t="s">
        <v>85</v>
      </c>
      <c r="R22" s="45" t="s">
        <v>85</v>
      </c>
      <c r="S22" s="138" t="s">
        <v>85</v>
      </c>
    </row>
    <row r="23" spans="1:20" ht="18" customHeight="1">
      <c r="A23" s="118" t="s">
        <v>80</v>
      </c>
      <c r="B23" s="126" t="s">
        <v>365</v>
      </c>
      <c r="C23" s="36">
        <v>28</v>
      </c>
      <c r="D23" s="45">
        <v>117</v>
      </c>
      <c r="E23" s="45">
        <v>23</v>
      </c>
      <c r="F23" s="45">
        <v>53</v>
      </c>
      <c r="G23" s="45">
        <v>3</v>
      </c>
      <c r="H23" s="45">
        <v>24</v>
      </c>
      <c r="I23" s="45">
        <v>1</v>
      </c>
      <c r="J23" s="45">
        <v>16</v>
      </c>
      <c r="K23" s="45">
        <v>1</v>
      </c>
      <c r="L23" s="45">
        <v>24</v>
      </c>
      <c r="M23" s="75" t="s">
        <v>85</v>
      </c>
      <c r="N23" s="75" t="s">
        <v>85</v>
      </c>
      <c r="O23" s="75" t="s">
        <v>85</v>
      </c>
      <c r="P23" s="75" t="s">
        <v>85</v>
      </c>
      <c r="Q23" s="75" t="s">
        <v>85</v>
      </c>
      <c r="R23" s="75" t="s">
        <v>85</v>
      </c>
      <c r="S23" s="138" t="s">
        <v>85</v>
      </c>
    </row>
    <row r="24" spans="1:20" ht="18" customHeight="1">
      <c r="A24" s="118" t="s">
        <v>111</v>
      </c>
      <c r="B24" s="126" t="s">
        <v>366</v>
      </c>
      <c r="C24" s="36">
        <v>7</v>
      </c>
      <c r="D24" s="45">
        <v>51</v>
      </c>
      <c r="E24" s="45">
        <v>3</v>
      </c>
      <c r="F24" s="45">
        <v>6</v>
      </c>
      <c r="G24" s="45">
        <v>2</v>
      </c>
      <c r="H24" s="45">
        <v>17</v>
      </c>
      <c r="I24" s="45">
        <v>2</v>
      </c>
      <c r="J24" s="45">
        <v>28</v>
      </c>
      <c r="K24" s="45" t="s">
        <v>85</v>
      </c>
      <c r="L24" s="45" t="s">
        <v>85</v>
      </c>
      <c r="M24" s="45" t="s">
        <v>85</v>
      </c>
      <c r="N24" s="45" t="s">
        <v>85</v>
      </c>
      <c r="O24" s="75" t="s">
        <v>85</v>
      </c>
      <c r="P24" s="75" t="s">
        <v>85</v>
      </c>
      <c r="Q24" s="75" t="s">
        <v>85</v>
      </c>
      <c r="R24" s="75" t="s">
        <v>85</v>
      </c>
      <c r="S24" s="138" t="s">
        <v>85</v>
      </c>
    </row>
    <row r="25" spans="1:20" ht="18" customHeight="1">
      <c r="A25" s="118" t="s">
        <v>114</v>
      </c>
      <c r="B25" s="126" t="s">
        <v>368</v>
      </c>
      <c r="C25" s="36">
        <v>68</v>
      </c>
      <c r="D25" s="45">
        <v>790</v>
      </c>
      <c r="E25" s="45">
        <v>45</v>
      </c>
      <c r="F25" s="45">
        <v>136</v>
      </c>
      <c r="G25" s="45">
        <v>13</v>
      </c>
      <c r="H25" s="45">
        <v>112</v>
      </c>
      <c r="I25" s="45">
        <v>4</v>
      </c>
      <c r="J25" s="45">
        <v>80</v>
      </c>
      <c r="K25" s="45">
        <v>1</v>
      </c>
      <c r="L25" s="45">
        <v>28</v>
      </c>
      <c r="M25" s="45">
        <v>4</v>
      </c>
      <c r="N25" s="45">
        <v>179</v>
      </c>
      <c r="O25" s="45" t="s">
        <v>85</v>
      </c>
      <c r="P25" s="45" t="s">
        <v>85</v>
      </c>
      <c r="Q25" s="75">
        <v>1</v>
      </c>
      <c r="R25" s="75">
        <v>255</v>
      </c>
      <c r="S25" s="138" t="s">
        <v>85</v>
      </c>
    </row>
    <row r="26" spans="1:20" ht="18" customHeight="1">
      <c r="A26" s="118" t="s">
        <v>50</v>
      </c>
      <c r="B26" s="126" t="s">
        <v>72</v>
      </c>
      <c r="C26" s="36">
        <v>4</v>
      </c>
      <c r="D26" s="45">
        <v>20</v>
      </c>
      <c r="E26" s="75">
        <v>3</v>
      </c>
      <c r="F26" s="75">
        <v>6</v>
      </c>
      <c r="G26" s="45" t="s">
        <v>85</v>
      </c>
      <c r="H26" s="45" t="s">
        <v>85</v>
      </c>
      <c r="I26" s="75">
        <v>1</v>
      </c>
      <c r="J26" s="75">
        <v>14</v>
      </c>
      <c r="K26" s="75" t="s">
        <v>85</v>
      </c>
      <c r="L26" s="75" t="s">
        <v>85</v>
      </c>
      <c r="M26" s="75" t="s">
        <v>85</v>
      </c>
      <c r="N26" s="75" t="s">
        <v>85</v>
      </c>
      <c r="O26" s="75" t="s">
        <v>85</v>
      </c>
      <c r="P26" s="75" t="s">
        <v>85</v>
      </c>
      <c r="Q26" s="45" t="s">
        <v>85</v>
      </c>
      <c r="R26" s="45" t="s">
        <v>85</v>
      </c>
      <c r="S26" s="138" t="s">
        <v>85</v>
      </c>
    </row>
    <row r="27" spans="1:20" ht="18" customHeight="1">
      <c r="A27" s="118" t="s">
        <v>116</v>
      </c>
      <c r="B27" s="126" t="s">
        <v>213</v>
      </c>
      <c r="C27" s="77" t="s">
        <v>85</v>
      </c>
      <c r="D27" s="75" t="s">
        <v>85</v>
      </c>
      <c r="E27" s="75" t="s">
        <v>85</v>
      </c>
      <c r="F27" s="75" t="s">
        <v>85</v>
      </c>
      <c r="G27" s="75" t="s">
        <v>85</v>
      </c>
      <c r="H27" s="75" t="s">
        <v>85</v>
      </c>
      <c r="I27" s="75" t="s">
        <v>85</v>
      </c>
      <c r="J27" s="75" t="s">
        <v>85</v>
      </c>
      <c r="K27" s="75" t="s">
        <v>85</v>
      </c>
      <c r="L27" s="75" t="s">
        <v>85</v>
      </c>
      <c r="M27" s="75" t="s">
        <v>85</v>
      </c>
      <c r="N27" s="75" t="s">
        <v>85</v>
      </c>
      <c r="O27" s="75" t="s">
        <v>85</v>
      </c>
      <c r="P27" s="75" t="s">
        <v>85</v>
      </c>
      <c r="Q27" s="45" t="s">
        <v>85</v>
      </c>
      <c r="R27" s="45" t="s">
        <v>85</v>
      </c>
      <c r="S27" s="138" t="s">
        <v>85</v>
      </c>
    </row>
    <row r="28" spans="1:20" ht="18" customHeight="1">
      <c r="A28" s="118" t="s">
        <v>32</v>
      </c>
      <c r="B28" s="126" t="s">
        <v>371</v>
      </c>
      <c r="C28" s="36">
        <v>11</v>
      </c>
      <c r="D28" s="45">
        <v>132</v>
      </c>
      <c r="E28" s="45">
        <v>5</v>
      </c>
      <c r="F28" s="45">
        <v>16</v>
      </c>
      <c r="G28" s="45">
        <v>2</v>
      </c>
      <c r="H28" s="45">
        <v>20</v>
      </c>
      <c r="I28" s="45">
        <v>3</v>
      </c>
      <c r="J28" s="45">
        <v>50</v>
      </c>
      <c r="K28" s="45" t="s">
        <v>85</v>
      </c>
      <c r="L28" s="45" t="s">
        <v>85</v>
      </c>
      <c r="M28" s="45">
        <v>1</v>
      </c>
      <c r="N28" s="45">
        <v>46</v>
      </c>
      <c r="O28" s="75" t="s">
        <v>85</v>
      </c>
      <c r="P28" s="75" t="s">
        <v>85</v>
      </c>
      <c r="Q28" s="45" t="s">
        <v>85</v>
      </c>
      <c r="R28" s="45" t="s">
        <v>85</v>
      </c>
      <c r="S28" s="138" t="s">
        <v>85</v>
      </c>
    </row>
    <row r="29" spans="1:20" ht="18" customHeight="1">
      <c r="A29" s="118" t="s">
        <v>100</v>
      </c>
      <c r="B29" s="126" t="s">
        <v>331</v>
      </c>
      <c r="C29" s="36">
        <v>3</v>
      </c>
      <c r="D29" s="45">
        <v>42</v>
      </c>
      <c r="E29" s="45">
        <v>1</v>
      </c>
      <c r="F29" s="45">
        <v>5</v>
      </c>
      <c r="G29" s="45">
        <v>1</v>
      </c>
      <c r="H29" s="45">
        <v>8</v>
      </c>
      <c r="I29" s="75" t="s">
        <v>85</v>
      </c>
      <c r="J29" s="75" t="s">
        <v>85</v>
      </c>
      <c r="K29" s="138">
        <v>1</v>
      </c>
      <c r="L29" s="138">
        <v>29</v>
      </c>
      <c r="M29" s="138" t="s">
        <v>85</v>
      </c>
      <c r="N29" s="138" t="s">
        <v>85</v>
      </c>
      <c r="O29" s="138" t="s">
        <v>85</v>
      </c>
      <c r="P29" s="138" t="s">
        <v>85</v>
      </c>
      <c r="Q29" s="45" t="s">
        <v>85</v>
      </c>
      <c r="R29" s="45" t="s">
        <v>85</v>
      </c>
      <c r="S29" s="138" t="s">
        <v>85</v>
      </c>
    </row>
    <row r="30" spans="1:20" ht="18" customHeight="1">
      <c r="A30" s="118" t="s">
        <v>117</v>
      </c>
      <c r="B30" s="126" t="s">
        <v>374</v>
      </c>
      <c r="C30" s="36">
        <v>2</v>
      </c>
      <c r="D30" s="45">
        <v>32</v>
      </c>
      <c r="E30" s="45" t="s">
        <v>85</v>
      </c>
      <c r="F30" s="45" t="s">
        <v>85</v>
      </c>
      <c r="G30" s="138">
        <v>1</v>
      </c>
      <c r="H30" s="138">
        <v>9</v>
      </c>
      <c r="I30" s="138">
        <v>1</v>
      </c>
      <c r="J30" s="138">
        <v>23</v>
      </c>
      <c r="K30" s="138" t="s">
        <v>85</v>
      </c>
      <c r="L30" s="138" t="s">
        <v>85</v>
      </c>
      <c r="M30" s="138" t="s">
        <v>85</v>
      </c>
      <c r="N30" s="138" t="s">
        <v>85</v>
      </c>
      <c r="O30" s="138" t="s">
        <v>85</v>
      </c>
      <c r="P30" s="138" t="s">
        <v>85</v>
      </c>
      <c r="Q30" s="45" t="s">
        <v>85</v>
      </c>
      <c r="R30" s="45" t="s">
        <v>85</v>
      </c>
      <c r="S30" s="138" t="s">
        <v>85</v>
      </c>
    </row>
    <row r="31" spans="1:20" ht="18" customHeight="1">
      <c r="A31" s="118" t="s">
        <v>3</v>
      </c>
      <c r="B31" s="126" t="s">
        <v>375</v>
      </c>
      <c r="C31" s="36">
        <v>20</v>
      </c>
      <c r="D31" s="45">
        <v>192</v>
      </c>
      <c r="E31" s="45">
        <v>5</v>
      </c>
      <c r="F31" s="45">
        <v>24</v>
      </c>
      <c r="G31" s="45">
        <v>11</v>
      </c>
      <c r="H31" s="45">
        <v>85</v>
      </c>
      <c r="I31" s="45">
        <v>3</v>
      </c>
      <c r="J31" s="45">
        <v>48</v>
      </c>
      <c r="K31" s="45" t="s">
        <v>85</v>
      </c>
      <c r="L31" s="45" t="s">
        <v>85</v>
      </c>
      <c r="M31" s="45">
        <v>1</v>
      </c>
      <c r="N31" s="45">
        <v>35</v>
      </c>
      <c r="O31" s="138" t="s">
        <v>85</v>
      </c>
      <c r="P31" s="138" t="s">
        <v>85</v>
      </c>
      <c r="Q31" s="45" t="s">
        <v>85</v>
      </c>
      <c r="R31" s="45" t="s">
        <v>85</v>
      </c>
      <c r="S31" s="138" t="s">
        <v>85</v>
      </c>
    </row>
    <row r="32" spans="1:20" ht="18" customHeight="1">
      <c r="A32" s="118" t="s">
        <v>98</v>
      </c>
      <c r="B32" s="126" t="s">
        <v>28</v>
      </c>
      <c r="C32" s="36">
        <v>6</v>
      </c>
      <c r="D32" s="45">
        <v>91</v>
      </c>
      <c r="E32" s="75">
        <v>4</v>
      </c>
      <c r="F32" s="75">
        <v>8</v>
      </c>
      <c r="G32" s="75">
        <v>1</v>
      </c>
      <c r="H32" s="75">
        <v>9</v>
      </c>
      <c r="I32" s="45" t="s">
        <v>85</v>
      </c>
      <c r="J32" s="45" t="s">
        <v>85</v>
      </c>
      <c r="K32" s="75" t="s">
        <v>85</v>
      </c>
      <c r="L32" s="75" t="s">
        <v>85</v>
      </c>
      <c r="M32" s="75" t="s">
        <v>85</v>
      </c>
      <c r="N32" s="75" t="s">
        <v>85</v>
      </c>
      <c r="O32" s="75">
        <v>1</v>
      </c>
      <c r="P32" s="75">
        <v>74</v>
      </c>
      <c r="Q32" s="45" t="s">
        <v>85</v>
      </c>
      <c r="R32" s="45" t="s">
        <v>85</v>
      </c>
      <c r="S32" s="138" t="s">
        <v>85</v>
      </c>
    </row>
    <row r="33" spans="1:20" ht="18" customHeight="1">
      <c r="A33" s="118" t="s">
        <v>47</v>
      </c>
      <c r="B33" s="126" t="s">
        <v>376</v>
      </c>
      <c r="C33" s="36">
        <v>3</v>
      </c>
      <c r="D33" s="45">
        <v>20</v>
      </c>
      <c r="E33" s="75">
        <v>1</v>
      </c>
      <c r="F33" s="75">
        <v>3</v>
      </c>
      <c r="G33" s="45">
        <v>1</v>
      </c>
      <c r="H33" s="45">
        <v>5</v>
      </c>
      <c r="I33" s="45">
        <v>1</v>
      </c>
      <c r="J33" s="45">
        <v>12</v>
      </c>
      <c r="K33" s="45" t="s">
        <v>85</v>
      </c>
      <c r="L33" s="45" t="s">
        <v>85</v>
      </c>
      <c r="M33" s="45" t="s">
        <v>85</v>
      </c>
      <c r="N33" s="45" t="s">
        <v>85</v>
      </c>
      <c r="O33" s="45" t="s">
        <v>85</v>
      </c>
      <c r="P33" s="45" t="s">
        <v>85</v>
      </c>
      <c r="Q33" s="45" t="s">
        <v>85</v>
      </c>
      <c r="R33" s="45" t="s">
        <v>85</v>
      </c>
      <c r="S33" s="138" t="s">
        <v>85</v>
      </c>
    </row>
    <row r="34" spans="1:20" ht="18" customHeight="1">
      <c r="A34" s="118" t="s">
        <v>70</v>
      </c>
      <c r="B34" s="126" t="s">
        <v>79</v>
      </c>
      <c r="C34" s="36">
        <v>40</v>
      </c>
      <c r="D34" s="45">
        <v>554</v>
      </c>
      <c r="E34" s="45">
        <v>21</v>
      </c>
      <c r="F34" s="45">
        <v>64</v>
      </c>
      <c r="G34" s="45">
        <v>7</v>
      </c>
      <c r="H34" s="45">
        <v>64</v>
      </c>
      <c r="I34" s="45">
        <v>6</v>
      </c>
      <c r="J34" s="45">
        <v>97</v>
      </c>
      <c r="K34" s="45">
        <v>2</v>
      </c>
      <c r="L34" s="45">
        <v>54</v>
      </c>
      <c r="M34" s="45">
        <v>1</v>
      </c>
      <c r="N34" s="45">
        <v>51</v>
      </c>
      <c r="O34" s="45">
        <v>3</v>
      </c>
      <c r="P34" s="45">
        <v>224</v>
      </c>
      <c r="Q34" s="45" t="s">
        <v>85</v>
      </c>
      <c r="R34" s="45" t="s">
        <v>85</v>
      </c>
      <c r="S34" s="138" t="s">
        <v>85</v>
      </c>
    </row>
    <row r="35" spans="1:20" ht="18" customHeight="1">
      <c r="A35" s="118" t="s">
        <v>120</v>
      </c>
      <c r="B35" s="126" t="s">
        <v>122</v>
      </c>
      <c r="C35" s="36">
        <v>15</v>
      </c>
      <c r="D35" s="45">
        <v>561</v>
      </c>
      <c r="E35" s="45">
        <v>3</v>
      </c>
      <c r="F35" s="45">
        <v>9</v>
      </c>
      <c r="G35" s="45">
        <v>1</v>
      </c>
      <c r="H35" s="45">
        <v>6</v>
      </c>
      <c r="I35" s="45">
        <v>5</v>
      </c>
      <c r="J35" s="45">
        <v>90</v>
      </c>
      <c r="K35" s="45">
        <v>2</v>
      </c>
      <c r="L35" s="45">
        <v>59</v>
      </c>
      <c r="M35" s="45">
        <v>2</v>
      </c>
      <c r="N35" s="45">
        <v>104</v>
      </c>
      <c r="O35" s="45">
        <v>1</v>
      </c>
      <c r="P35" s="45">
        <v>61</v>
      </c>
      <c r="Q35" s="75">
        <v>1</v>
      </c>
      <c r="R35" s="75">
        <v>232</v>
      </c>
      <c r="S35" s="138" t="s">
        <v>85</v>
      </c>
    </row>
    <row r="36" spans="1:20" ht="18" customHeight="1">
      <c r="A36" s="118" t="s">
        <v>123</v>
      </c>
      <c r="B36" s="126" t="s">
        <v>124</v>
      </c>
      <c r="C36" s="36">
        <v>18</v>
      </c>
      <c r="D36" s="45">
        <v>276</v>
      </c>
      <c r="E36" s="45">
        <v>11</v>
      </c>
      <c r="F36" s="45">
        <v>29</v>
      </c>
      <c r="G36" s="45">
        <v>1</v>
      </c>
      <c r="H36" s="45">
        <v>5</v>
      </c>
      <c r="I36" s="45">
        <v>2</v>
      </c>
      <c r="J36" s="45">
        <v>28</v>
      </c>
      <c r="K36" s="45">
        <v>1</v>
      </c>
      <c r="L36" s="45">
        <v>23</v>
      </c>
      <c r="M36" s="45">
        <v>2</v>
      </c>
      <c r="N36" s="45">
        <v>90</v>
      </c>
      <c r="O36" s="45">
        <v>1</v>
      </c>
      <c r="P36" s="45">
        <v>101</v>
      </c>
      <c r="Q36" s="75" t="s">
        <v>85</v>
      </c>
      <c r="R36" s="75" t="s">
        <v>85</v>
      </c>
      <c r="S36" s="138" t="s">
        <v>85</v>
      </c>
    </row>
    <row r="37" spans="1:20" ht="18" customHeight="1">
      <c r="A37" s="118" t="s">
        <v>125</v>
      </c>
      <c r="B37" s="126" t="s">
        <v>129</v>
      </c>
      <c r="C37" s="36">
        <v>10</v>
      </c>
      <c r="D37" s="45">
        <v>529</v>
      </c>
      <c r="E37" s="45">
        <v>1</v>
      </c>
      <c r="F37" s="45">
        <v>4</v>
      </c>
      <c r="G37" s="45">
        <v>1</v>
      </c>
      <c r="H37" s="45">
        <v>9</v>
      </c>
      <c r="I37" s="45">
        <v>3</v>
      </c>
      <c r="J37" s="45">
        <v>45</v>
      </c>
      <c r="K37" s="45" t="s">
        <v>85</v>
      </c>
      <c r="L37" s="45" t="s">
        <v>85</v>
      </c>
      <c r="M37" s="45">
        <v>2</v>
      </c>
      <c r="N37" s="45">
        <v>79</v>
      </c>
      <c r="O37" s="45">
        <v>2</v>
      </c>
      <c r="P37" s="45">
        <v>153</v>
      </c>
      <c r="Q37" s="75">
        <v>1</v>
      </c>
      <c r="R37" s="75">
        <v>239</v>
      </c>
      <c r="S37" s="138" t="s">
        <v>85</v>
      </c>
    </row>
    <row r="38" spans="1:20" ht="18" customHeight="1">
      <c r="A38" s="118" t="s">
        <v>78</v>
      </c>
      <c r="B38" s="126" t="s">
        <v>130</v>
      </c>
      <c r="C38" s="36">
        <v>4</v>
      </c>
      <c r="D38" s="45">
        <v>35</v>
      </c>
      <c r="E38" s="45">
        <v>2</v>
      </c>
      <c r="F38" s="45">
        <v>5</v>
      </c>
      <c r="G38" s="45">
        <v>1</v>
      </c>
      <c r="H38" s="45">
        <v>9</v>
      </c>
      <c r="I38" s="45">
        <v>1</v>
      </c>
      <c r="J38" s="45">
        <v>21</v>
      </c>
      <c r="K38" s="45" t="s">
        <v>85</v>
      </c>
      <c r="L38" s="45" t="s">
        <v>85</v>
      </c>
      <c r="M38" s="75" t="s">
        <v>85</v>
      </c>
      <c r="N38" s="75" t="s">
        <v>85</v>
      </c>
      <c r="O38" s="138" t="s">
        <v>85</v>
      </c>
      <c r="P38" s="138" t="s">
        <v>85</v>
      </c>
      <c r="Q38" s="138" t="s">
        <v>85</v>
      </c>
      <c r="R38" s="138" t="s">
        <v>85</v>
      </c>
      <c r="S38" s="138" t="s">
        <v>85</v>
      </c>
    </row>
    <row r="39" spans="1:20" ht="18" customHeight="1">
      <c r="A39" s="118" t="s">
        <v>87</v>
      </c>
      <c r="B39" s="126" t="s">
        <v>132</v>
      </c>
      <c r="C39" s="36">
        <v>22</v>
      </c>
      <c r="D39" s="45">
        <v>713</v>
      </c>
      <c r="E39" s="45">
        <v>9</v>
      </c>
      <c r="F39" s="45">
        <v>28</v>
      </c>
      <c r="G39" s="45">
        <v>3</v>
      </c>
      <c r="H39" s="45">
        <v>29</v>
      </c>
      <c r="I39" s="45">
        <v>1</v>
      </c>
      <c r="J39" s="45">
        <v>13</v>
      </c>
      <c r="K39" s="45">
        <v>2</v>
      </c>
      <c r="L39" s="45">
        <v>53</v>
      </c>
      <c r="M39" s="45">
        <v>5</v>
      </c>
      <c r="N39" s="45">
        <v>218</v>
      </c>
      <c r="O39" s="75">
        <v>1</v>
      </c>
      <c r="P39" s="75">
        <v>68</v>
      </c>
      <c r="Q39" s="45">
        <v>1</v>
      </c>
      <c r="R39" s="45">
        <v>304</v>
      </c>
      <c r="S39" s="138" t="s">
        <v>85</v>
      </c>
    </row>
    <row r="40" spans="1:20" ht="18" customHeight="1">
      <c r="A40" s="118" t="s">
        <v>131</v>
      </c>
      <c r="B40" s="126" t="s">
        <v>133</v>
      </c>
      <c r="C40" s="36">
        <v>3</v>
      </c>
      <c r="D40" s="45">
        <v>41</v>
      </c>
      <c r="E40" s="75">
        <v>1</v>
      </c>
      <c r="F40" s="75">
        <v>3</v>
      </c>
      <c r="G40" s="75">
        <v>1</v>
      </c>
      <c r="H40" s="75">
        <v>6</v>
      </c>
      <c r="I40" s="75" t="s">
        <v>85</v>
      </c>
      <c r="J40" s="75" t="s">
        <v>85</v>
      </c>
      <c r="K40" s="45">
        <v>1</v>
      </c>
      <c r="L40" s="45">
        <v>32</v>
      </c>
      <c r="M40" s="75" t="s">
        <v>85</v>
      </c>
      <c r="N40" s="75" t="s">
        <v>85</v>
      </c>
      <c r="O40" s="138" t="s">
        <v>85</v>
      </c>
      <c r="P40" s="138" t="s">
        <v>85</v>
      </c>
      <c r="Q40" s="138" t="s">
        <v>85</v>
      </c>
      <c r="R40" s="138" t="s">
        <v>85</v>
      </c>
      <c r="S40" s="138" t="s">
        <v>85</v>
      </c>
    </row>
    <row r="41" spans="1:20" ht="18" customHeight="1">
      <c r="A41" s="118" t="s">
        <v>136</v>
      </c>
      <c r="B41" s="126" t="s">
        <v>291</v>
      </c>
      <c r="C41" s="36">
        <v>8</v>
      </c>
      <c r="D41" s="45">
        <v>36</v>
      </c>
      <c r="E41" s="45">
        <v>7</v>
      </c>
      <c r="F41" s="45">
        <v>27</v>
      </c>
      <c r="G41" s="75">
        <v>1</v>
      </c>
      <c r="H41" s="75">
        <v>9</v>
      </c>
      <c r="I41" s="45" t="s">
        <v>85</v>
      </c>
      <c r="J41" s="45" t="s">
        <v>85</v>
      </c>
      <c r="K41" s="75" t="s">
        <v>85</v>
      </c>
      <c r="L41" s="75" t="s">
        <v>85</v>
      </c>
      <c r="M41" s="45" t="s">
        <v>85</v>
      </c>
      <c r="N41" s="45" t="s">
        <v>85</v>
      </c>
      <c r="O41" s="138" t="s">
        <v>85</v>
      </c>
      <c r="P41" s="138" t="s">
        <v>85</v>
      </c>
      <c r="Q41" s="138" t="s">
        <v>85</v>
      </c>
      <c r="R41" s="138" t="s">
        <v>85</v>
      </c>
      <c r="S41" s="138" t="s">
        <v>85</v>
      </c>
    </row>
    <row r="42" spans="1:20" ht="18" customHeight="1">
      <c r="A42" s="118" t="s">
        <v>138</v>
      </c>
      <c r="B42" s="126" t="s">
        <v>378</v>
      </c>
      <c r="C42" s="36">
        <v>57</v>
      </c>
      <c r="D42" s="45">
        <v>396</v>
      </c>
      <c r="E42" s="45">
        <v>40</v>
      </c>
      <c r="F42" s="45">
        <v>110</v>
      </c>
      <c r="G42" s="45">
        <v>11</v>
      </c>
      <c r="H42" s="45">
        <v>90</v>
      </c>
      <c r="I42" s="45">
        <v>4</v>
      </c>
      <c r="J42" s="45">
        <v>60</v>
      </c>
      <c r="K42" s="45">
        <v>1</v>
      </c>
      <c r="L42" s="45">
        <v>24</v>
      </c>
      <c r="M42" s="45" t="s">
        <v>85</v>
      </c>
      <c r="N42" s="45" t="s">
        <v>85</v>
      </c>
      <c r="O42" s="138" t="s">
        <v>85</v>
      </c>
      <c r="P42" s="138" t="s">
        <v>85</v>
      </c>
      <c r="Q42" s="138">
        <v>1</v>
      </c>
      <c r="R42" s="138">
        <v>112</v>
      </c>
      <c r="S42" s="138" t="s">
        <v>85</v>
      </c>
    </row>
    <row r="43" spans="1:20" ht="18" customHeight="1">
      <c r="A43" s="117" t="s">
        <v>288</v>
      </c>
      <c r="B43" s="125" t="s">
        <v>379</v>
      </c>
      <c r="C43" s="131">
        <v>28</v>
      </c>
      <c r="D43" s="134">
        <v>646</v>
      </c>
      <c r="E43" s="135">
        <v>18</v>
      </c>
      <c r="F43" s="135">
        <v>36</v>
      </c>
      <c r="G43" s="134">
        <v>2</v>
      </c>
      <c r="H43" s="134">
        <v>19</v>
      </c>
      <c r="I43" s="134">
        <v>2</v>
      </c>
      <c r="J43" s="134">
        <v>27</v>
      </c>
      <c r="K43" s="135" t="s">
        <v>85</v>
      </c>
      <c r="L43" s="135" t="s">
        <v>85</v>
      </c>
      <c r="M43" s="135">
        <v>1</v>
      </c>
      <c r="N43" s="135">
        <v>39</v>
      </c>
      <c r="O43" s="134">
        <v>1</v>
      </c>
      <c r="P43" s="134">
        <v>83</v>
      </c>
      <c r="Q43" s="134">
        <v>4</v>
      </c>
      <c r="R43" s="134">
        <v>442</v>
      </c>
      <c r="S43" s="142" t="s">
        <v>85</v>
      </c>
      <c r="T43" s="52"/>
    </row>
    <row r="44" spans="1:20" ht="18" customHeight="1">
      <c r="A44" s="118" t="s">
        <v>380</v>
      </c>
      <c r="B44" s="126" t="s">
        <v>382</v>
      </c>
      <c r="C44" s="36">
        <v>24</v>
      </c>
      <c r="D44" s="45">
        <v>421</v>
      </c>
      <c r="E44" s="75">
        <v>17</v>
      </c>
      <c r="F44" s="75">
        <v>34</v>
      </c>
      <c r="G44" s="45">
        <v>1</v>
      </c>
      <c r="H44" s="45">
        <v>10</v>
      </c>
      <c r="I44" s="75">
        <v>2</v>
      </c>
      <c r="J44" s="75">
        <v>27</v>
      </c>
      <c r="K44" s="75" t="s">
        <v>85</v>
      </c>
      <c r="L44" s="75" t="s">
        <v>85</v>
      </c>
      <c r="M44" s="75">
        <v>1</v>
      </c>
      <c r="N44" s="75">
        <v>39</v>
      </c>
      <c r="O44" s="45" t="s">
        <v>85</v>
      </c>
      <c r="P44" s="45" t="s">
        <v>85</v>
      </c>
      <c r="Q44" s="45">
        <v>3</v>
      </c>
      <c r="R44" s="45">
        <v>311</v>
      </c>
      <c r="S44" s="143" t="s">
        <v>85</v>
      </c>
    </row>
    <row r="45" spans="1:20" ht="18" customHeight="1">
      <c r="A45" s="118" t="s">
        <v>385</v>
      </c>
      <c r="B45" s="126" t="s">
        <v>27</v>
      </c>
      <c r="C45" s="36">
        <v>3</v>
      </c>
      <c r="D45" s="45">
        <v>94</v>
      </c>
      <c r="E45" s="75">
        <v>1</v>
      </c>
      <c r="F45" s="75">
        <v>2</v>
      </c>
      <c r="G45" s="45">
        <v>1</v>
      </c>
      <c r="H45" s="45">
        <v>9</v>
      </c>
      <c r="I45" s="75" t="s">
        <v>85</v>
      </c>
      <c r="J45" s="75" t="s">
        <v>85</v>
      </c>
      <c r="K45" s="75" t="s">
        <v>85</v>
      </c>
      <c r="L45" s="75" t="s">
        <v>85</v>
      </c>
      <c r="M45" s="75" t="s">
        <v>85</v>
      </c>
      <c r="N45" s="75" t="s">
        <v>85</v>
      </c>
      <c r="O45" s="45">
        <v>1</v>
      </c>
      <c r="P45" s="45">
        <v>83</v>
      </c>
      <c r="Q45" s="75" t="s">
        <v>85</v>
      </c>
      <c r="R45" s="75" t="s">
        <v>85</v>
      </c>
      <c r="S45" s="143" t="s">
        <v>85</v>
      </c>
    </row>
    <row r="46" spans="1:20" ht="18" customHeight="1">
      <c r="A46" s="118" t="s">
        <v>387</v>
      </c>
      <c r="B46" s="126" t="s">
        <v>388</v>
      </c>
      <c r="C46" s="77" t="s">
        <v>85</v>
      </c>
      <c r="D46" s="75" t="s">
        <v>85</v>
      </c>
      <c r="E46" s="75" t="s">
        <v>85</v>
      </c>
      <c r="F46" s="75" t="s">
        <v>85</v>
      </c>
      <c r="G46" s="75" t="s">
        <v>85</v>
      </c>
      <c r="H46" s="75" t="s">
        <v>85</v>
      </c>
      <c r="I46" s="75" t="s">
        <v>85</v>
      </c>
      <c r="J46" s="75" t="s">
        <v>85</v>
      </c>
      <c r="K46" s="75" t="s">
        <v>85</v>
      </c>
      <c r="L46" s="75" t="s">
        <v>85</v>
      </c>
      <c r="M46" s="75" t="s">
        <v>85</v>
      </c>
      <c r="N46" s="75" t="s">
        <v>85</v>
      </c>
      <c r="O46" s="75" t="s">
        <v>85</v>
      </c>
      <c r="P46" s="75" t="s">
        <v>85</v>
      </c>
      <c r="Q46" s="75" t="s">
        <v>85</v>
      </c>
      <c r="R46" s="75" t="s">
        <v>85</v>
      </c>
      <c r="S46" s="143" t="s">
        <v>85</v>
      </c>
    </row>
    <row r="47" spans="1:20" ht="18" customHeight="1">
      <c r="A47" s="118" t="s">
        <v>204</v>
      </c>
      <c r="B47" s="126" t="s">
        <v>340</v>
      </c>
      <c r="C47" s="36">
        <v>1</v>
      </c>
      <c r="D47" s="45">
        <v>131</v>
      </c>
      <c r="E47" s="75" t="s">
        <v>85</v>
      </c>
      <c r="F47" s="75" t="s">
        <v>85</v>
      </c>
      <c r="G47" s="75" t="s">
        <v>85</v>
      </c>
      <c r="H47" s="75" t="s">
        <v>85</v>
      </c>
      <c r="I47" s="45">
        <v>0</v>
      </c>
      <c r="J47" s="45">
        <v>0</v>
      </c>
      <c r="K47" s="75">
        <v>0</v>
      </c>
      <c r="L47" s="75">
        <v>0</v>
      </c>
      <c r="M47" s="75" t="s">
        <v>85</v>
      </c>
      <c r="N47" s="75" t="s">
        <v>85</v>
      </c>
      <c r="O47" s="75">
        <v>0</v>
      </c>
      <c r="P47" s="75">
        <v>0</v>
      </c>
      <c r="Q47" s="75">
        <v>1</v>
      </c>
      <c r="R47" s="75">
        <v>131</v>
      </c>
      <c r="S47" s="143" t="s">
        <v>85</v>
      </c>
    </row>
    <row r="48" spans="1:20" ht="18" customHeight="1">
      <c r="A48" s="117" t="s">
        <v>386</v>
      </c>
      <c r="B48" s="125" t="s">
        <v>23</v>
      </c>
      <c r="C48" s="131">
        <v>154</v>
      </c>
      <c r="D48" s="134">
        <v>3109</v>
      </c>
      <c r="E48" s="134">
        <v>69</v>
      </c>
      <c r="F48" s="134">
        <v>178</v>
      </c>
      <c r="G48" s="134">
        <v>23</v>
      </c>
      <c r="H48" s="134">
        <v>172</v>
      </c>
      <c r="I48" s="134">
        <v>21</v>
      </c>
      <c r="J48" s="134">
        <v>318</v>
      </c>
      <c r="K48" s="134">
        <v>10</v>
      </c>
      <c r="L48" s="134">
        <v>251</v>
      </c>
      <c r="M48" s="134">
        <v>12</v>
      </c>
      <c r="N48" s="134">
        <v>466</v>
      </c>
      <c r="O48" s="134">
        <v>14</v>
      </c>
      <c r="P48" s="134">
        <v>980</v>
      </c>
      <c r="Q48" s="134">
        <v>5</v>
      </c>
      <c r="R48" s="134">
        <v>744</v>
      </c>
      <c r="S48" s="137" t="s">
        <v>85</v>
      </c>
      <c r="T48" s="52"/>
    </row>
    <row r="49" spans="1:20" ht="18" customHeight="1">
      <c r="A49" s="118" t="s">
        <v>308</v>
      </c>
      <c r="B49" s="126" t="s">
        <v>140</v>
      </c>
      <c r="C49" s="36">
        <v>7</v>
      </c>
      <c r="D49" s="45">
        <v>121</v>
      </c>
      <c r="E49" s="45">
        <v>4</v>
      </c>
      <c r="F49" s="45">
        <v>22</v>
      </c>
      <c r="G49" s="45">
        <v>1</v>
      </c>
      <c r="H49" s="45">
        <v>7</v>
      </c>
      <c r="I49" s="45" t="s">
        <v>85</v>
      </c>
      <c r="J49" s="45" t="s">
        <v>85</v>
      </c>
      <c r="K49" s="45" t="s">
        <v>85</v>
      </c>
      <c r="L49" s="45" t="s">
        <v>85</v>
      </c>
      <c r="M49" s="45">
        <v>1</v>
      </c>
      <c r="N49" s="45">
        <v>36</v>
      </c>
      <c r="O49" s="45">
        <v>1</v>
      </c>
      <c r="P49" s="45">
        <v>56</v>
      </c>
      <c r="Q49" s="45" t="s">
        <v>85</v>
      </c>
      <c r="R49" s="45" t="s">
        <v>85</v>
      </c>
      <c r="S49" s="138" t="s">
        <v>85</v>
      </c>
    </row>
    <row r="50" spans="1:20" ht="18" customHeight="1">
      <c r="A50" s="118" t="s">
        <v>389</v>
      </c>
      <c r="B50" s="126" t="s">
        <v>310</v>
      </c>
      <c r="C50" s="36">
        <v>5</v>
      </c>
      <c r="D50" s="45">
        <v>158</v>
      </c>
      <c r="E50" s="45">
        <v>2</v>
      </c>
      <c r="F50" s="45">
        <v>7</v>
      </c>
      <c r="G50" s="75">
        <v>1</v>
      </c>
      <c r="H50" s="75">
        <v>9</v>
      </c>
      <c r="I50" s="75" t="s">
        <v>85</v>
      </c>
      <c r="J50" s="75" t="s">
        <v>85</v>
      </c>
      <c r="K50" s="45" t="s">
        <v>85</v>
      </c>
      <c r="L50" s="45" t="s">
        <v>85</v>
      </c>
      <c r="M50" s="75">
        <v>1</v>
      </c>
      <c r="N50" s="75">
        <v>48</v>
      </c>
      <c r="O50" s="45">
        <v>1</v>
      </c>
      <c r="P50" s="45">
        <v>94</v>
      </c>
      <c r="Q50" s="75" t="s">
        <v>85</v>
      </c>
      <c r="R50" s="75" t="s">
        <v>85</v>
      </c>
      <c r="S50" s="138" t="s">
        <v>85</v>
      </c>
    </row>
    <row r="51" spans="1:20" ht="18" customHeight="1">
      <c r="A51" s="118" t="s">
        <v>279</v>
      </c>
      <c r="B51" s="126" t="s">
        <v>390</v>
      </c>
      <c r="C51" s="36">
        <v>95</v>
      </c>
      <c r="D51" s="45">
        <v>2385</v>
      </c>
      <c r="E51" s="45">
        <v>35</v>
      </c>
      <c r="F51" s="45">
        <v>86</v>
      </c>
      <c r="G51" s="45">
        <v>12</v>
      </c>
      <c r="H51" s="45">
        <v>90</v>
      </c>
      <c r="I51" s="45">
        <v>15</v>
      </c>
      <c r="J51" s="45">
        <v>231</v>
      </c>
      <c r="K51" s="45">
        <v>8</v>
      </c>
      <c r="L51" s="45">
        <v>203</v>
      </c>
      <c r="M51" s="45">
        <v>9</v>
      </c>
      <c r="N51" s="45">
        <v>347</v>
      </c>
      <c r="O51" s="45">
        <v>12</v>
      </c>
      <c r="P51" s="45">
        <v>830</v>
      </c>
      <c r="Q51" s="45">
        <v>4</v>
      </c>
      <c r="R51" s="45">
        <v>598</v>
      </c>
      <c r="S51" s="138" t="s">
        <v>85</v>
      </c>
    </row>
    <row r="52" spans="1:20" ht="18" customHeight="1">
      <c r="A52" s="118" t="s">
        <v>249</v>
      </c>
      <c r="B52" s="126" t="s">
        <v>391</v>
      </c>
      <c r="C52" s="36">
        <v>18</v>
      </c>
      <c r="D52" s="45">
        <v>117</v>
      </c>
      <c r="E52" s="45">
        <v>12</v>
      </c>
      <c r="F52" s="45">
        <v>21</v>
      </c>
      <c r="G52" s="75">
        <v>4</v>
      </c>
      <c r="H52" s="75">
        <v>33</v>
      </c>
      <c r="I52" s="75" t="s">
        <v>85</v>
      </c>
      <c r="J52" s="75" t="s">
        <v>85</v>
      </c>
      <c r="K52" s="45">
        <v>1</v>
      </c>
      <c r="L52" s="45">
        <v>28</v>
      </c>
      <c r="M52" s="75">
        <v>1</v>
      </c>
      <c r="N52" s="75">
        <v>35</v>
      </c>
      <c r="O52" s="75" t="s">
        <v>85</v>
      </c>
      <c r="P52" s="75" t="s">
        <v>85</v>
      </c>
      <c r="Q52" s="75" t="s">
        <v>85</v>
      </c>
      <c r="R52" s="75" t="s">
        <v>85</v>
      </c>
      <c r="S52" s="138" t="s">
        <v>85</v>
      </c>
    </row>
    <row r="53" spans="1:20" ht="18" customHeight="1">
      <c r="A53" s="118" t="s">
        <v>393</v>
      </c>
      <c r="B53" s="126" t="s">
        <v>141</v>
      </c>
      <c r="C53" s="36">
        <v>29</v>
      </c>
      <c r="D53" s="45">
        <v>328</v>
      </c>
      <c r="E53" s="45">
        <v>16</v>
      </c>
      <c r="F53" s="45">
        <v>42</v>
      </c>
      <c r="G53" s="45">
        <v>5</v>
      </c>
      <c r="H53" s="45">
        <v>33</v>
      </c>
      <c r="I53" s="45">
        <v>6</v>
      </c>
      <c r="J53" s="45">
        <v>87</v>
      </c>
      <c r="K53" s="45">
        <v>1</v>
      </c>
      <c r="L53" s="45">
        <v>20</v>
      </c>
      <c r="M53" s="45" t="s">
        <v>85</v>
      </c>
      <c r="N53" s="45" t="s">
        <v>85</v>
      </c>
      <c r="O53" s="75" t="s">
        <v>85</v>
      </c>
      <c r="P53" s="75" t="s">
        <v>85</v>
      </c>
      <c r="Q53" s="45">
        <v>1</v>
      </c>
      <c r="R53" s="45">
        <v>146</v>
      </c>
      <c r="S53" s="138" t="s">
        <v>85</v>
      </c>
    </row>
    <row r="54" spans="1:20" ht="18" customHeight="1">
      <c r="A54" s="117" t="s">
        <v>395</v>
      </c>
      <c r="B54" s="125" t="s">
        <v>142</v>
      </c>
      <c r="C54" s="131">
        <v>223</v>
      </c>
      <c r="D54" s="134">
        <v>7571</v>
      </c>
      <c r="E54" s="134">
        <v>37</v>
      </c>
      <c r="F54" s="134">
        <v>123</v>
      </c>
      <c r="G54" s="134">
        <v>38</v>
      </c>
      <c r="H54" s="134">
        <v>293</v>
      </c>
      <c r="I54" s="134">
        <v>51</v>
      </c>
      <c r="J54" s="134">
        <v>751</v>
      </c>
      <c r="K54" s="134">
        <v>36</v>
      </c>
      <c r="L54" s="134">
        <v>931</v>
      </c>
      <c r="M54" s="134">
        <v>26</v>
      </c>
      <c r="N54" s="134">
        <v>1027</v>
      </c>
      <c r="O54" s="134">
        <v>23</v>
      </c>
      <c r="P54" s="134">
        <v>1668</v>
      </c>
      <c r="Q54" s="134">
        <v>12</v>
      </c>
      <c r="R54" s="134">
        <v>2778</v>
      </c>
      <c r="S54" s="142" t="s">
        <v>85</v>
      </c>
      <c r="T54" s="52"/>
    </row>
    <row r="55" spans="1:20" ht="18" customHeight="1">
      <c r="A55" s="118">
        <v>42</v>
      </c>
      <c r="B55" s="126" t="s">
        <v>396</v>
      </c>
      <c r="C55" s="36">
        <v>10</v>
      </c>
      <c r="D55" s="45">
        <v>1152</v>
      </c>
      <c r="E55" s="45">
        <v>2</v>
      </c>
      <c r="F55" s="45">
        <v>5</v>
      </c>
      <c r="G55" s="45">
        <v>1</v>
      </c>
      <c r="H55" s="45">
        <v>8</v>
      </c>
      <c r="I55" s="45">
        <v>1</v>
      </c>
      <c r="J55" s="45">
        <v>14</v>
      </c>
      <c r="K55" s="45" t="s">
        <v>85</v>
      </c>
      <c r="L55" s="45" t="s">
        <v>85</v>
      </c>
      <c r="M55" s="45" t="s">
        <v>85</v>
      </c>
      <c r="N55" s="45" t="s">
        <v>85</v>
      </c>
      <c r="O55" s="45">
        <v>4</v>
      </c>
      <c r="P55" s="45">
        <v>283</v>
      </c>
      <c r="Q55" s="45">
        <v>2</v>
      </c>
      <c r="R55" s="45">
        <v>842</v>
      </c>
      <c r="S55" s="143" t="s">
        <v>85</v>
      </c>
    </row>
    <row r="56" spans="1:20" ht="18" customHeight="1">
      <c r="A56" s="119">
        <v>43</v>
      </c>
      <c r="B56" s="126" t="s">
        <v>397</v>
      </c>
      <c r="C56" s="36">
        <v>43</v>
      </c>
      <c r="D56" s="45">
        <v>1371</v>
      </c>
      <c r="E56" s="75">
        <v>4</v>
      </c>
      <c r="F56" s="75">
        <v>14</v>
      </c>
      <c r="G56" s="45">
        <v>11</v>
      </c>
      <c r="H56" s="45">
        <v>84</v>
      </c>
      <c r="I56" s="45">
        <v>8</v>
      </c>
      <c r="J56" s="45">
        <v>128</v>
      </c>
      <c r="K56" s="45">
        <v>5</v>
      </c>
      <c r="L56" s="45">
        <v>120</v>
      </c>
      <c r="M56" s="45">
        <v>8</v>
      </c>
      <c r="N56" s="45">
        <v>309</v>
      </c>
      <c r="O56" s="45">
        <v>4</v>
      </c>
      <c r="P56" s="45">
        <v>314</v>
      </c>
      <c r="Q56" s="45">
        <v>3</v>
      </c>
      <c r="R56" s="45">
        <v>402</v>
      </c>
      <c r="S56" s="143" t="s">
        <v>85</v>
      </c>
    </row>
    <row r="57" spans="1:20" ht="18" customHeight="1">
      <c r="A57" s="119">
        <v>44</v>
      </c>
      <c r="B57" s="126" t="s">
        <v>355</v>
      </c>
      <c r="C57" s="36">
        <v>146</v>
      </c>
      <c r="D57" s="45">
        <v>3834</v>
      </c>
      <c r="E57" s="45">
        <v>28</v>
      </c>
      <c r="F57" s="45">
        <v>100</v>
      </c>
      <c r="G57" s="45">
        <v>23</v>
      </c>
      <c r="H57" s="45">
        <v>181</v>
      </c>
      <c r="I57" s="45">
        <v>36</v>
      </c>
      <c r="J57" s="45">
        <v>517</v>
      </c>
      <c r="K57" s="45">
        <v>27</v>
      </c>
      <c r="L57" s="45">
        <v>713</v>
      </c>
      <c r="M57" s="45">
        <v>14</v>
      </c>
      <c r="N57" s="45">
        <v>582</v>
      </c>
      <c r="O57" s="45">
        <v>12</v>
      </c>
      <c r="P57" s="45">
        <v>859</v>
      </c>
      <c r="Q57" s="45">
        <v>6</v>
      </c>
      <c r="R57" s="45">
        <v>882</v>
      </c>
      <c r="S57" s="143" t="s">
        <v>85</v>
      </c>
    </row>
    <row r="58" spans="1:20" ht="18" customHeight="1">
      <c r="A58" s="119">
        <v>45</v>
      </c>
      <c r="B58" s="126" t="s">
        <v>347</v>
      </c>
      <c r="C58" s="77" t="s">
        <v>85</v>
      </c>
      <c r="D58" s="75" t="s">
        <v>85</v>
      </c>
      <c r="E58" s="75" t="s">
        <v>85</v>
      </c>
      <c r="F58" s="75" t="s">
        <v>85</v>
      </c>
      <c r="G58" s="75" t="s">
        <v>85</v>
      </c>
      <c r="H58" s="75" t="s">
        <v>85</v>
      </c>
      <c r="I58" s="75" t="s">
        <v>85</v>
      </c>
      <c r="J58" s="75" t="s">
        <v>85</v>
      </c>
      <c r="K58" s="75" t="s">
        <v>85</v>
      </c>
      <c r="L58" s="75" t="s">
        <v>85</v>
      </c>
      <c r="M58" s="75" t="s">
        <v>85</v>
      </c>
      <c r="N58" s="75" t="s">
        <v>85</v>
      </c>
      <c r="O58" s="75" t="s">
        <v>85</v>
      </c>
      <c r="P58" s="75" t="s">
        <v>85</v>
      </c>
      <c r="Q58" s="75" t="s">
        <v>85</v>
      </c>
      <c r="R58" s="75" t="s">
        <v>85</v>
      </c>
      <c r="S58" s="143" t="s">
        <v>85</v>
      </c>
    </row>
    <row r="59" spans="1:20" ht="18" customHeight="1">
      <c r="A59" s="119">
        <v>46</v>
      </c>
      <c r="B59" s="126" t="s">
        <v>398</v>
      </c>
      <c r="C59" s="36" t="s">
        <v>85</v>
      </c>
      <c r="D59" s="45" t="s">
        <v>85</v>
      </c>
      <c r="E59" s="75" t="s">
        <v>85</v>
      </c>
      <c r="F59" s="75" t="s">
        <v>85</v>
      </c>
      <c r="G59" s="45" t="s">
        <v>85</v>
      </c>
      <c r="H59" s="45" t="s">
        <v>85</v>
      </c>
      <c r="I59" s="75" t="s">
        <v>85</v>
      </c>
      <c r="J59" s="75" t="s">
        <v>85</v>
      </c>
      <c r="K59" s="75" t="s">
        <v>85</v>
      </c>
      <c r="L59" s="75" t="s">
        <v>85</v>
      </c>
      <c r="M59" s="75" t="s">
        <v>85</v>
      </c>
      <c r="N59" s="75" t="s">
        <v>85</v>
      </c>
      <c r="O59" s="75" t="s">
        <v>85</v>
      </c>
      <c r="P59" s="75" t="s">
        <v>85</v>
      </c>
      <c r="Q59" s="75" t="s">
        <v>85</v>
      </c>
      <c r="R59" s="75" t="s">
        <v>85</v>
      </c>
      <c r="S59" s="143" t="s">
        <v>85</v>
      </c>
    </row>
    <row r="60" spans="1:20" ht="18" customHeight="1">
      <c r="A60" s="119">
        <v>47</v>
      </c>
      <c r="B60" s="126" t="s">
        <v>399</v>
      </c>
      <c r="C60" s="36">
        <v>5</v>
      </c>
      <c r="D60" s="45">
        <v>68</v>
      </c>
      <c r="E60" s="45">
        <v>1</v>
      </c>
      <c r="F60" s="45">
        <v>1</v>
      </c>
      <c r="G60" s="45">
        <v>1</v>
      </c>
      <c r="H60" s="45">
        <v>5</v>
      </c>
      <c r="I60" s="45">
        <v>2</v>
      </c>
      <c r="J60" s="45">
        <v>26</v>
      </c>
      <c r="K60" s="75" t="s">
        <v>85</v>
      </c>
      <c r="L60" s="75" t="s">
        <v>85</v>
      </c>
      <c r="M60" s="75">
        <v>1</v>
      </c>
      <c r="N60" s="75">
        <v>36</v>
      </c>
      <c r="O60" s="45" t="s">
        <v>85</v>
      </c>
      <c r="P60" s="45" t="s">
        <v>85</v>
      </c>
      <c r="Q60" s="75" t="s">
        <v>85</v>
      </c>
      <c r="R60" s="75" t="s">
        <v>85</v>
      </c>
      <c r="S60" s="143" t="s">
        <v>85</v>
      </c>
    </row>
    <row r="61" spans="1:20" ht="18" customHeight="1">
      <c r="A61" s="119">
        <v>48</v>
      </c>
      <c r="B61" s="126" t="s">
        <v>401</v>
      </c>
      <c r="C61" s="36">
        <v>18</v>
      </c>
      <c r="D61" s="45">
        <v>494</v>
      </c>
      <c r="E61" s="45">
        <v>2</v>
      </c>
      <c r="F61" s="45">
        <v>3</v>
      </c>
      <c r="G61" s="45">
        <v>2</v>
      </c>
      <c r="H61" s="45">
        <v>15</v>
      </c>
      <c r="I61" s="45">
        <v>4</v>
      </c>
      <c r="J61" s="45">
        <v>66</v>
      </c>
      <c r="K61" s="45">
        <v>4</v>
      </c>
      <c r="L61" s="45">
        <v>98</v>
      </c>
      <c r="M61" s="75">
        <v>3</v>
      </c>
      <c r="N61" s="75">
        <v>100</v>
      </c>
      <c r="O61" s="45">
        <v>3</v>
      </c>
      <c r="P61" s="45">
        <v>212</v>
      </c>
      <c r="Q61" s="45" t="s">
        <v>85</v>
      </c>
      <c r="R61" s="45" t="s">
        <v>85</v>
      </c>
      <c r="S61" s="143" t="s">
        <v>85</v>
      </c>
    </row>
    <row r="62" spans="1:20" ht="18" customHeight="1">
      <c r="A62" s="119">
        <v>49</v>
      </c>
      <c r="B62" s="126" t="s">
        <v>143</v>
      </c>
      <c r="C62" s="36">
        <v>1</v>
      </c>
      <c r="D62" s="45">
        <v>652</v>
      </c>
      <c r="E62" s="45" t="s">
        <v>85</v>
      </c>
      <c r="F62" s="45" t="s">
        <v>85</v>
      </c>
      <c r="G62" s="45" t="s">
        <v>85</v>
      </c>
      <c r="H62" s="45" t="s">
        <v>85</v>
      </c>
      <c r="I62" s="45" t="s">
        <v>85</v>
      </c>
      <c r="J62" s="45" t="s">
        <v>85</v>
      </c>
      <c r="K62" s="45" t="s">
        <v>85</v>
      </c>
      <c r="L62" s="45" t="s">
        <v>85</v>
      </c>
      <c r="M62" s="75" t="s">
        <v>85</v>
      </c>
      <c r="N62" s="75" t="s">
        <v>85</v>
      </c>
      <c r="O62" s="45" t="s">
        <v>85</v>
      </c>
      <c r="P62" s="45" t="s">
        <v>85</v>
      </c>
      <c r="Q62" s="45">
        <v>1</v>
      </c>
      <c r="R62" s="45">
        <v>652</v>
      </c>
      <c r="S62" s="143" t="s">
        <v>85</v>
      </c>
    </row>
    <row r="63" spans="1:20" ht="18" customHeight="1">
      <c r="A63" s="117" t="s">
        <v>338</v>
      </c>
      <c r="B63" s="125" t="s">
        <v>146</v>
      </c>
      <c r="C63" s="131">
        <v>3119</v>
      </c>
      <c r="D63" s="134">
        <v>30120</v>
      </c>
      <c r="E63" s="134">
        <v>1707</v>
      </c>
      <c r="F63" s="134">
        <v>4729</v>
      </c>
      <c r="G63" s="134">
        <v>641</v>
      </c>
      <c r="H63" s="134">
        <v>4666</v>
      </c>
      <c r="I63" s="134">
        <v>474</v>
      </c>
      <c r="J63" s="134">
        <v>6928</v>
      </c>
      <c r="K63" s="134">
        <v>154</v>
      </c>
      <c r="L63" s="134">
        <v>3750</v>
      </c>
      <c r="M63" s="134">
        <v>80</v>
      </c>
      <c r="N63" s="134">
        <v>3280</v>
      </c>
      <c r="O63" s="134">
        <v>41</v>
      </c>
      <c r="P63" s="134">
        <v>2803</v>
      </c>
      <c r="Q63" s="134">
        <v>22</v>
      </c>
      <c r="R63" s="134">
        <v>3964</v>
      </c>
      <c r="S63" s="142" t="s">
        <v>85</v>
      </c>
      <c r="T63" s="52"/>
    </row>
    <row r="64" spans="1:20" ht="18" customHeight="1">
      <c r="A64" s="119">
        <v>50</v>
      </c>
      <c r="B64" s="126" t="s">
        <v>402</v>
      </c>
      <c r="C64" s="36">
        <v>8</v>
      </c>
      <c r="D64" s="45">
        <v>58</v>
      </c>
      <c r="E64" s="45">
        <v>5</v>
      </c>
      <c r="F64" s="45">
        <v>17</v>
      </c>
      <c r="G64" s="75" t="s">
        <v>85</v>
      </c>
      <c r="H64" s="75" t="s">
        <v>85</v>
      </c>
      <c r="I64" s="75">
        <v>3</v>
      </c>
      <c r="J64" s="75">
        <v>41</v>
      </c>
      <c r="K64" s="45" t="s">
        <v>85</v>
      </c>
      <c r="L64" s="45" t="s">
        <v>85</v>
      </c>
      <c r="M64" s="75" t="s">
        <v>85</v>
      </c>
      <c r="N64" s="75" t="s">
        <v>85</v>
      </c>
      <c r="O64" s="45" t="s">
        <v>85</v>
      </c>
      <c r="P64" s="45" t="s">
        <v>85</v>
      </c>
      <c r="Q64" s="75" t="s">
        <v>85</v>
      </c>
      <c r="R64" s="75" t="s">
        <v>85</v>
      </c>
      <c r="S64" s="138" t="s">
        <v>85</v>
      </c>
    </row>
    <row r="65" spans="1:20" ht="18" customHeight="1">
      <c r="A65" s="119">
        <v>51</v>
      </c>
      <c r="B65" s="126" t="s">
        <v>405</v>
      </c>
      <c r="C65" s="36">
        <v>22</v>
      </c>
      <c r="D65" s="45">
        <v>141</v>
      </c>
      <c r="E65" s="45">
        <v>14</v>
      </c>
      <c r="F65" s="45">
        <v>57</v>
      </c>
      <c r="G65" s="45">
        <v>5</v>
      </c>
      <c r="H65" s="45">
        <v>31</v>
      </c>
      <c r="I65" s="45">
        <v>2</v>
      </c>
      <c r="J65" s="45">
        <v>25</v>
      </c>
      <c r="K65" s="45">
        <v>1</v>
      </c>
      <c r="L65" s="45">
        <v>28</v>
      </c>
      <c r="M65" s="75" t="s">
        <v>85</v>
      </c>
      <c r="N65" s="75" t="s">
        <v>85</v>
      </c>
      <c r="O65" s="45" t="s">
        <v>85</v>
      </c>
      <c r="P65" s="45" t="s">
        <v>85</v>
      </c>
      <c r="Q65" s="75" t="s">
        <v>85</v>
      </c>
      <c r="R65" s="75" t="s">
        <v>85</v>
      </c>
      <c r="S65" s="138" t="s">
        <v>85</v>
      </c>
    </row>
    <row r="66" spans="1:20" ht="18" customHeight="1">
      <c r="A66" s="119">
        <v>52</v>
      </c>
      <c r="B66" s="126" t="s">
        <v>406</v>
      </c>
      <c r="C66" s="36">
        <v>175</v>
      </c>
      <c r="D66" s="45">
        <v>2648</v>
      </c>
      <c r="E66" s="45">
        <v>75</v>
      </c>
      <c r="F66" s="45">
        <v>202</v>
      </c>
      <c r="G66" s="45">
        <v>40</v>
      </c>
      <c r="H66" s="45">
        <v>318</v>
      </c>
      <c r="I66" s="45">
        <v>32</v>
      </c>
      <c r="J66" s="45">
        <v>515</v>
      </c>
      <c r="K66" s="45">
        <v>14</v>
      </c>
      <c r="L66" s="45">
        <v>334</v>
      </c>
      <c r="M66" s="45">
        <v>4</v>
      </c>
      <c r="N66" s="45">
        <v>159</v>
      </c>
      <c r="O66" s="45">
        <v>6</v>
      </c>
      <c r="P66" s="45">
        <v>425</v>
      </c>
      <c r="Q66" s="45">
        <v>4</v>
      </c>
      <c r="R66" s="45">
        <v>695</v>
      </c>
      <c r="S66" s="138" t="s">
        <v>85</v>
      </c>
    </row>
    <row r="67" spans="1:20" ht="18" customHeight="1">
      <c r="A67" s="119">
        <v>53</v>
      </c>
      <c r="B67" s="126" t="s">
        <v>367</v>
      </c>
      <c r="C67" s="36">
        <v>195</v>
      </c>
      <c r="D67" s="45">
        <v>1327</v>
      </c>
      <c r="E67" s="45">
        <v>116</v>
      </c>
      <c r="F67" s="45">
        <v>339</v>
      </c>
      <c r="G67" s="45">
        <v>47</v>
      </c>
      <c r="H67" s="45">
        <v>345</v>
      </c>
      <c r="I67" s="45">
        <v>22</v>
      </c>
      <c r="J67" s="45">
        <v>313</v>
      </c>
      <c r="K67" s="45">
        <v>6</v>
      </c>
      <c r="L67" s="45">
        <v>142</v>
      </c>
      <c r="M67" s="45">
        <v>3</v>
      </c>
      <c r="N67" s="45">
        <v>126</v>
      </c>
      <c r="O67" s="45">
        <v>1</v>
      </c>
      <c r="P67" s="45">
        <v>62</v>
      </c>
      <c r="Q67" s="45" t="s">
        <v>85</v>
      </c>
      <c r="R67" s="45" t="s">
        <v>85</v>
      </c>
      <c r="S67" s="138" t="s">
        <v>85</v>
      </c>
    </row>
    <row r="68" spans="1:20" ht="18" customHeight="1">
      <c r="A68" s="119">
        <v>54</v>
      </c>
      <c r="B68" s="126" t="s">
        <v>134</v>
      </c>
      <c r="C68" s="36">
        <v>333</v>
      </c>
      <c r="D68" s="45">
        <v>3485</v>
      </c>
      <c r="E68" s="45">
        <v>157</v>
      </c>
      <c r="F68" s="45">
        <v>475</v>
      </c>
      <c r="G68" s="45">
        <v>97</v>
      </c>
      <c r="H68" s="45">
        <v>678</v>
      </c>
      <c r="I68" s="45">
        <v>46</v>
      </c>
      <c r="J68" s="45">
        <v>669</v>
      </c>
      <c r="K68" s="45">
        <v>11</v>
      </c>
      <c r="L68" s="45">
        <v>272</v>
      </c>
      <c r="M68" s="45">
        <v>12</v>
      </c>
      <c r="N68" s="45">
        <v>466</v>
      </c>
      <c r="O68" s="45">
        <v>8</v>
      </c>
      <c r="P68" s="45">
        <v>527</v>
      </c>
      <c r="Q68" s="45">
        <v>2</v>
      </c>
      <c r="R68" s="45">
        <v>398</v>
      </c>
      <c r="S68" s="138" t="s">
        <v>85</v>
      </c>
    </row>
    <row r="69" spans="1:20" ht="18" customHeight="1">
      <c r="A69" s="119">
        <v>55</v>
      </c>
      <c r="B69" s="126" t="s">
        <v>319</v>
      </c>
      <c r="C69" s="36">
        <v>224</v>
      </c>
      <c r="D69" s="45">
        <v>2240</v>
      </c>
      <c r="E69" s="45">
        <v>118</v>
      </c>
      <c r="F69" s="45">
        <v>373</v>
      </c>
      <c r="G69" s="45">
        <v>45</v>
      </c>
      <c r="H69" s="45">
        <v>313</v>
      </c>
      <c r="I69" s="45">
        <v>44</v>
      </c>
      <c r="J69" s="45">
        <v>629</v>
      </c>
      <c r="K69" s="45">
        <v>8</v>
      </c>
      <c r="L69" s="45">
        <v>212</v>
      </c>
      <c r="M69" s="45">
        <v>4</v>
      </c>
      <c r="N69" s="45">
        <v>177</v>
      </c>
      <c r="O69" s="45">
        <v>2</v>
      </c>
      <c r="P69" s="45">
        <v>143</v>
      </c>
      <c r="Q69" s="45">
        <v>3</v>
      </c>
      <c r="R69" s="45">
        <v>393</v>
      </c>
      <c r="S69" s="138" t="s">
        <v>85</v>
      </c>
    </row>
    <row r="70" spans="1:20" ht="18" customHeight="1">
      <c r="A70" s="119">
        <v>56</v>
      </c>
      <c r="B70" s="126" t="s">
        <v>410</v>
      </c>
      <c r="C70" s="36">
        <v>11</v>
      </c>
      <c r="D70" s="45">
        <v>1389</v>
      </c>
      <c r="E70" s="45">
        <v>3</v>
      </c>
      <c r="F70" s="45">
        <v>4</v>
      </c>
      <c r="G70" s="45">
        <v>2</v>
      </c>
      <c r="H70" s="45">
        <v>12</v>
      </c>
      <c r="I70" s="45" t="s">
        <v>85</v>
      </c>
      <c r="J70" s="45" t="s">
        <v>85</v>
      </c>
      <c r="K70" s="45">
        <v>1</v>
      </c>
      <c r="L70" s="45">
        <v>20</v>
      </c>
      <c r="M70" s="75">
        <v>1</v>
      </c>
      <c r="N70" s="75">
        <v>30</v>
      </c>
      <c r="O70" s="75">
        <v>1</v>
      </c>
      <c r="P70" s="75">
        <v>50</v>
      </c>
      <c r="Q70" s="45">
        <v>3</v>
      </c>
      <c r="R70" s="45">
        <v>1273</v>
      </c>
      <c r="S70" s="138" t="s">
        <v>85</v>
      </c>
    </row>
    <row r="71" spans="1:20" ht="18" customHeight="1">
      <c r="A71" s="119">
        <v>57</v>
      </c>
      <c r="B71" s="126" t="s">
        <v>358</v>
      </c>
      <c r="C71" s="36">
        <v>293</v>
      </c>
      <c r="D71" s="45">
        <v>1645</v>
      </c>
      <c r="E71" s="45">
        <v>163</v>
      </c>
      <c r="F71" s="45">
        <v>435</v>
      </c>
      <c r="G71" s="45">
        <v>93</v>
      </c>
      <c r="H71" s="45">
        <v>603</v>
      </c>
      <c r="I71" s="45">
        <v>26</v>
      </c>
      <c r="J71" s="45">
        <v>309</v>
      </c>
      <c r="K71" s="45">
        <v>8</v>
      </c>
      <c r="L71" s="45">
        <v>186</v>
      </c>
      <c r="M71" s="45">
        <v>3</v>
      </c>
      <c r="N71" s="45">
        <v>112</v>
      </c>
      <c r="O71" s="75" t="s">
        <v>85</v>
      </c>
      <c r="P71" s="75" t="s">
        <v>85</v>
      </c>
      <c r="Q71" s="45" t="s">
        <v>85</v>
      </c>
      <c r="R71" s="45" t="s">
        <v>85</v>
      </c>
      <c r="S71" s="138" t="s">
        <v>85</v>
      </c>
    </row>
    <row r="72" spans="1:20" ht="18" customHeight="1">
      <c r="A72" s="119">
        <v>58</v>
      </c>
      <c r="B72" s="126" t="s">
        <v>315</v>
      </c>
      <c r="C72" s="36">
        <v>570</v>
      </c>
      <c r="D72" s="45">
        <v>6724</v>
      </c>
      <c r="E72" s="45">
        <v>284</v>
      </c>
      <c r="F72" s="45">
        <v>739</v>
      </c>
      <c r="G72" s="45">
        <v>79</v>
      </c>
      <c r="H72" s="45">
        <v>665</v>
      </c>
      <c r="I72" s="45">
        <v>131</v>
      </c>
      <c r="J72" s="45">
        <v>2062</v>
      </c>
      <c r="K72" s="45">
        <v>41</v>
      </c>
      <c r="L72" s="45">
        <v>995</v>
      </c>
      <c r="M72" s="45">
        <v>18</v>
      </c>
      <c r="N72" s="45">
        <v>884</v>
      </c>
      <c r="O72" s="45">
        <v>12</v>
      </c>
      <c r="P72" s="45">
        <v>842</v>
      </c>
      <c r="Q72" s="45">
        <v>5</v>
      </c>
      <c r="R72" s="45">
        <v>537</v>
      </c>
      <c r="S72" s="138" t="s">
        <v>85</v>
      </c>
    </row>
    <row r="73" spans="1:20" ht="18" customHeight="1">
      <c r="A73" s="119">
        <v>59</v>
      </c>
      <c r="B73" s="126" t="s">
        <v>149</v>
      </c>
      <c r="C73" s="36">
        <v>344</v>
      </c>
      <c r="D73" s="45">
        <v>3104</v>
      </c>
      <c r="E73" s="45">
        <v>220</v>
      </c>
      <c r="F73" s="45">
        <v>554</v>
      </c>
      <c r="G73" s="45">
        <v>39</v>
      </c>
      <c r="H73" s="45">
        <v>313</v>
      </c>
      <c r="I73" s="45">
        <v>50</v>
      </c>
      <c r="J73" s="45">
        <v>722</v>
      </c>
      <c r="K73" s="45">
        <v>15</v>
      </c>
      <c r="L73" s="45">
        <v>369</v>
      </c>
      <c r="M73" s="45">
        <v>12</v>
      </c>
      <c r="N73" s="45">
        <v>456</v>
      </c>
      <c r="O73" s="45">
        <v>6</v>
      </c>
      <c r="P73" s="45">
        <v>414</v>
      </c>
      <c r="Q73" s="45">
        <v>2</v>
      </c>
      <c r="R73" s="45">
        <v>276</v>
      </c>
      <c r="S73" s="138" t="s">
        <v>85</v>
      </c>
    </row>
    <row r="74" spans="1:20" ht="18" customHeight="1">
      <c r="A74" s="119">
        <v>60</v>
      </c>
      <c r="B74" s="126" t="s">
        <v>412</v>
      </c>
      <c r="C74" s="36">
        <v>811</v>
      </c>
      <c r="D74" s="45">
        <v>6478</v>
      </c>
      <c r="E74" s="45">
        <v>462</v>
      </c>
      <c r="F74" s="45">
        <v>1318</v>
      </c>
      <c r="G74" s="45">
        <v>170</v>
      </c>
      <c r="H74" s="45">
        <v>1203</v>
      </c>
      <c r="I74" s="45">
        <v>109</v>
      </c>
      <c r="J74" s="45">
        <v>1510</v>
      </c>
      <c r="K74" s="45">
        <v>43</v>
      </c>
      <c r="L74" s="45">
        <v>1052</v>
      </c>
      <c r="M74" s="45">
        <v>20</v>
      </c>
      <c r="N74" s="45">
        <v>752</v>
      </c>
      <c r="O74" s="45">
        <v>4</v>
      </c>
      <c r="P74" s="45">
        <v>251</v>
      </c>
      <c r="Q74" s="75">
        <v>3</v>
      </c>
      <c r="R74" s="75">
        <v>392</v>
      </c>
      <c r="S74" s="138" t="s">
        <v>85</v>
      </c>
    </row>
    <row r="75" spans="1:20" ht="18" customHeight="1">
      <c r="A75" s="119">
        <v>61</v>
      </c>
      <c r="B75" s="126" t="s">
        <v>151</v>
      </c>
      <c r="C75" s="36">
        <v>132</v>
      </c>
      <c r="D75" s="45">
        <v>878</v>
      </c>
      <c r="E75" s="45">
        <v>89</v>
      </c>
      <c r="F75" s="45">
        <v>213</v>
      </c>
      <c r="G75" s="45">
        <v>24</v>
      </c>
      <c r="H75" s="45">
        <v>185</v>
      </c>
      <c r="I75" s="45">
        <v>9</v>
      </c>
      <c r="J75" s="45">
        <v>133</v>
      </c>
      <c r="K75" s="45">
        <v>6</v>
      </c>
      <c r="L75" s="45">
        <v>140</v>
      </c>
      <c r="M75" s="45">
        <v>3</v>
      </c>
      <c r="N75" s="45">
        <v>118</v>
      </c>
      <c r="O75" s="45">
        <v>1</v>
      </c>
      <c r="P75" s="45">
        <v>89</v>
      </c>
      <c r="Q75" s="75" t="s">
        <v>85</v>
      </c>
      <c r="R75" s="75" t="s">
        <v>85</v>
      </c>
      <c r="S75" s="138" t="s">
        <v>85</v>
      </c>
    </row>
    <row r="76" spans="1:20" ht="18" customHeight="1">
      <c r="A76" s="117" t="s">
        <v>414</v>
      </c>
      <c r="B76" s="125" t="s">
        <v>154</v>
      </c>
      <c r="C76" s="131">
        <v>328</v>
      </c>
      <c r="D76" s="134">
        <v>6770</v>
      </c>
      <c r="E76" s="134">
        <v>125</v>
      </c>
      <c r="F76" s="134">
        <v>366</v>
      </c>
      <c r="G76" s="134">
        <v>55</v>
      </c>
      <c r="H76" s="134">
        <v>401</v>
      </c>
      <c r="I76" s="134">
        <v>64</v>
      </c>
      <c r="J76" s="134">
        <v>902</v>
      </c>
      <c r="K76" s="134">
        <v>33</v>
      </c>
      <c r="L76" s="134">
        <v>852</v>
      </c>
      <c r="M76" s="134">
        <v>32</v>
      </c>
      <c r="N76" s="134">
        <v>1253</v>
      </c>
      <c r="O76" s="134">
        <v>14</v>
      </c>
      <c r="P76" s="134">
        <v>897</v>
      </c>
      <c r="Q76" s="134">
        <v>5</v>
      </c>
      <c r="R76" s="134">
        <v>2099</v>
      </c>
      <c r="S76" s="142" t="s">
        <v>85</v>
      </c>
      <c r="T76" s="52"/>
    </row>
    <row r="77" spans="1:20" ht="18" customHeight="1">
      <c r="A77" s="119">
        <v>62</v>
      </c>
      <c r="B77" s="126" t="s">
        <v>415</v>
      </c>
      <c r="C77" s="36">
        <v>39</v>
      </c>
      <c r="D77" s="45">
        <v>2126</v>
      </c>
      <c r="E77" s="75">
        <v>9</v>
      </c>
      <c r="F77" s="75">
        <v>14</v>
      </c>
      <c r="G77" s="45">
        <v>5</v>
      </c>
      <c r="H77" s="45">
        <v>38</v>
      </c>
      <c r="I77" s="45">
        <v>8</v>
      </c>
      <c r="J77" s="45">
        <v>117</v>
      </c>
      <c r="K77" s="45">
        <v>6</v>
      </c>
      <c r="L77" s="45">
        <v>158</v>
      </c>
      <c r="M77" s="45">
        <v>8</v>
      </c>
      <c r="N77" s="45">
        <v>317</v>
      </c>
      <c r="O77" s="45">
        <v>2</v>
      </c>
      <c r="P77" s="45">
        <v>111</v>
      </c>
      <c r="Q77" s="45">
        <v>1</v>
      </c>
      <c r="R77" s="45">
        <v>1371</v>
      </c>
      <c r="S77" s="143" t="s">
        <v>85</v>
      </c>
    </row>
    <row r="78" spans="1:20" ht="18" customHeight="1">
      <c r="A78" s="119">
        <v>63</v>
      </c>
      <c r="B78" s="126" t="s">
        <v>156</v>
      </c>
      <c r="C78" s="36">
        <v>36</v>
      </c>
      <c r="D78" s="45">
        <v>950</v>
      </c>
      <c r="E78" s="45">
        <v>4</v>
      </c>
      <c r="F78" s="45">
        <v>12</v>
      </c>
      <c r="G78" s="45">
        <v>6</v>
      </c>
      <c r="H78" s="45">
        <v>48</v>
      </c>
      <c r="I78" s="45">
        <v>17</v>
      </c>
      <c r="J78" s="45">
        <v>226</v>
      </c>
      <c r="K78" s="45">
        <v>5</v>
      </c>
      <c r="L78" s="45">
        <v>112</v>
      </c>
      <c r="M78" s="45">
        <v>1</v>
      </c>
      <c r="N78" s="45">
        <v>31</v>
      </c>
      <c r="O78" s="75" t="s">
        <v>85</v>
      </c>
      <c r="P78" s="75" t="s">
        <v>85</v>
      </c>
      <c r="Q78" s="45">
        <v>3</v>
      </c>
      <c r="R78" s="45">
        <v>521</v>
      </c>
      <c r="S78" s="143" t="s">
        <v>85</v>
      </c>
    </row>
    <row r="79" spans="1:20" ht="18" customHeight="1">
      <c r="A79" s="119">
        <v>64</v>
      </c>
      <c r="B79" s="126" t="s">
        <v>158</v>
      </c>
      <c r="C79" s="36">
        <v>24</v>
      </c>
      <c r="D79" s="45">
        <v>264</v>
      </c>
      <c r="E79" s="45">
        <v>13</v>
      </c>
      <c r="F79" s="45">
        <v>42</v>
      </c>
      <c r="G79" s="45">
        <v>5</v>
      </c>
      <c r="H79" s="45">
        <v>42</v>
      </c>
      <c r="I79" s="45">
        <v>3</v>
      </c>
      <c r="J79" s="45">
        <v>41</v>
      </c>
      <c r="K79" s="45" t="s">
        <v>85</v>
      </c>
      <c r="L79" s="45" t="s">
        <v>85</v>
      </c>
      <c r="M79" s="45">
        <v>2</v>
      </c>
      <c r="N79" s="45">
        <v>84</v>
      </c>
      <c r="O79" s="75">
        <v>1</v>
      </c>
      <c r="P79" s="75">
        <v>55</v>
      </c>
      <c r="Q79" s="45" t="s">
        <v>85</v>
      </c>
      <c r="R79" s="45" t="s">
        <v>85</v>
      </c>
      <c r="S79" s="143" t="s">
        <v>85</v>
      </c>
    </row>
    <row r="80" spans="1:20" ht="18" customHeight="1">
      <c r="A80" s="119">
        <v>65</v>
      </c>
      <c r="B80" s="126" t="s">
        <v>127</v>
      </c>
      <c r="C80" s="36">
        <v>16</v>
      </c>
      <c r="D80" s="45">
        <v>308</v>
      </c>
      <c r="E80" s="45">
        <v>5</v>
      </c>
      <c r="F80" s="45">
        <v>8</v>
      </c>
      <c r="G80" s="75">
        <v>2</v>
      </c>
      <c r="H80" s="75">
        <v>14</v>
      </c>
      <c r="I80" s="45">
        <v>2</v>
      </c>
      <c r="J80" s="45">
        <v>21</v>
      </c>
      <c r="K80" s="45">
        <v>4</v>
      </c>
      <c r="L80" s="45">
        <v>110</v>
      </c>
      <c r="M80" s="45">
        <v>1</v>
      </c>
      <c r="N80" s="45">
        <v>32</v>
      </c>
      <c r="O80" s="45">
        <v>2</v>
      </c>
      <c r="P80" s="45">
        <v>123</v>
      </c>
      <c r="Q80" s="75" t="s">
        <v>85</v>
      </c>
      <c r="R80" s="75" t="s">
        <v>85</v>
      </c>
      <c r="S80" s="143" t="s">
        <v>85</v>
      </c>
    </row>
    <row r="81" spans="1:20" ht="18" customHeight="1">
      <c r="A81" s="119">
        <v>66</v>
      </c>
      <c r="B81" s="126" t="s">
        <v>2</v>
      </c>
      <c r="C81" s="36">
        <v>8</v>
      </c>
      <c r="D81" s="45">
        <v>170</v>
      </c>
      <c r="E81" s="45">
        <v>3</v>
      </c>
      <c r="F81" s="45">
        <v>9</v>
      </c>
      <c r="G81" s="45">
        <v>2</v>
      </c>
      <c r="H81" s="45">
        <v>15</v>
      </c>
      <c r="I81" s="75">
        <v>1</v>
      </c>
      <c r="J81" s="75">
        <v>13</v>
      </c>
      <c r="K81" s="75">
        <v>1</v>
      </c>
      <c r="L81" s="75">
        <v>29</v>
      </c>
      <c r="M81" s="45" t="s">
        <v>85</v>
      </c>
      <c r="N81" s="45" t="s">
        <v>85</v>
      </c>
      <c r="O81" s="45">
        <v>1</v>
      </c>
      <c r="P81" s="45">
        <v>104</v>
      </c>
      <c r="Q81" s="75" t="s">
        <v>85</v>
      </c>
      <c r="R81" s="75" t="s">
        <v>85</v>
      </c>
      <c r="S81" s="143" t="s">
        <v>85</v>
      </c>
    </row>
    <row r="82" spans="1:20" ht="18" customHeight="1">
      <c r="A82" s="119">
        <v>67</v>
      </c>
      <c r="B82" s="126" t="s">
        <v>160</v>
      </c>
      <c r="C82" s="36">
        <v>205</v>
      </c>
      <c r="D82" s="45">
        <v>2952</v>
      </c>
      <c r="E82" s="45">
        <v>91</v>
      </c>
      <c r="F82" s="45">
        <v>281</v>
      </c>
      <c r="G82" s="45">
        <v>35</v>
      </c>
      <c r="H82" s="45">
        <v>244</v>
      </c>
      <c r="I82" s="45">
        <v>33</v>
      </c>
      <c r="J82" s="45">
        <v>484</v>
      </c>
      <c r="K82" s="45">
        <v>17</v>
      </c>
      <c r="L82" s="45">
        <v>443</v>
      </c>
      <c r="M82" s="45">
        <v>20</v>
      </c>
      <c r="N82" s="45">
        <v>789</v>
      </c>
      <c r="O82" s="45">
        <v>8</v>
      </c>
      <c r="P82" s="45">
        <v>504</v>
      </c>
      <c r="Q82" s="45">
        <v>1</v>
      </c>
      <c r="R82" s="45">
        <v>207</v>
      </c>
      <c r="S82" s="143" t="s">
        <v>85</v>
      </c>
    </row>
    <row r="83" spans="1:20" ht="18" customHeight="1">
      <c r="A83" s="117" t="s">
        <v>416</v>
      </c>
      <c r="B83" s="125" t="s">
        <v>68</v>
      </c>
      <c r="C83" s="131">
        <v>955</v>
      </c>
      <c r="D83" s="134">
        <v>4126</v>
      </c>
      <c r="E83" s="134">
        <v>806</v>
      </c>
      <c r="F83" s="134">
        <v>1614</v>
      </c>
      <c r="G83" s="134">
        <v>79</v>
      </c>
      <c r="H83" s="134">
        <v>561</v>
      </c>
      <c r="I83" s="134">
        <v>46</v>
      </c>
      <c r="J83" s="134">
        <v>595</v>
      </c>
      <c r="K83" s="134">
        <v>9</v>
      </c>
      <c r="L83" s="134">
        <v>230</v>
      </c>
      <c r="M83" s="134">
        <v>6</v>
      </c>
      <c r="N83" s="134">
        <v>239</v>
      </c>
      <c r="O83" s="134">
        <v>9</v>
      </c>
      <c r="P83" s="134">
        <v>887</v>
      </c>
      <c r="Q83" s="135" t="s">
        <v>85</v>
      </c>
      <c r="R83" s="135" t="s">
        <v>85</v>
      </c>
      <c r="S83" s="137" t="s">
        <v>85</v>
      </c>
      <c r="T83" s="52"/>
    </row>
    <row r="84" spans="1:20" ht="18" customHeight="1">
      <c r="A84" s="119">
        <v>68</v>
      </c>
      <c r="B84" s="126" t="s">
        <v>181</v>
      </c>
      <c r="C84" s="36">
        <v>145</v>
      </c>
      <c r="D84" s="45">
        <v>648</v>
      </c>
      <c r="E84" s="45">
        <v>114</v>
      </c>
      <c r="F84" s="45">
        <v>268</v>
      </c>
      <c r="G84" s="45">
        <v>21</v>
      </c>
      <c r="H84" s="45">
        <v>150</v>
      </c>
      <c r="I84" s="45">
        <v>7</v>
      </c>
      <c r="J84" s="45">
        <v>95</v>
      </c>
      <c r="K84" s="45">
        <v>1</v>
      </c>
      <c r="L84" s="45">
        <v>31</v>
      </c>
      <c r="M84" s="45">
        <v>1</v>
      </c>
      <c r="N84" s="45">
        <v>44</v>
      </c>
      <c r="O84" s="75">
        <v>1</v>
      </c>
      <c r="P84" s="75">
        <v>60</v>
      </c>
      <c r="Q84" s="75" t="s">
        <v>85</v>
      </c>
      <c r="R84" s="75" t="s">
        <v>85</v>
      </c>
      <c r="S84" s="138" t="s">
        <v>85</v>
      </c>
    </row>
    <row r="85" spans="1:20" ht="18" customHeight="1">
      <c r="A85" s="119">
        <v>69</v>
      </c>
      <c r="B85" s="126" t="s">
        <v>418</v>
      </c>
      <c r="C85" s="36">
        <v>709</v>
      </c>
      <c r="D85" s="45">
        <v>2417</v>
      </c>
      <c r="E85" s="45">
        <v>652</v>
      </c>
      <c r="F85" s="45">
        <v>1220</v>
      </c>
      <c r="G85" s="45">
        <v>18</v>
      </c>
      <c r="H85" s="45">
        <v>132</v>
      </c>
      <c r="I85" s="45">
        <v>23</v>
      </c>
      <c r="J85" s="45">
        <v>306</v>
      </c>
      <c r="K85" s="45">
        <v>5</v>
      </c>
      <c r="L85" s="45">
        <v>128</v>
      </c>
      <c r="M85" s="45">
        <v>4</v>
      </c>
      <c r="N85" s="45">
        <v>144</v>
      </c>
      <c r="O85" s="45">
        <v>7</v>
      </c>
      <c r="P85" s="45">
        <v>487</v>
      </c>
      <c r="Q85" s="75" t="s">
        <v>85</v>
      </c>
      <c r="R85" s="75" t="s">
        <v>85</v>
      </c>
      <c r="S85" s="138" t="s">
        <v>85</v>
      </c>
    </row>
    <row r="86" spans="1:20" ht="18" customHeight="1">
      <c r="A86" s="119">
        <v>70</v>
      </c>
      <c r="B86" s="126" t="s">
        <v>394</v>
      </c>
      <c r="C86" s="36">
        <v>101</v>
      </c>
      <c r="D86" s="45">
        <v>1061</v>
      </c>
      <c r="E86" s="45">
        <v>40</v>
      </c>
      <c r="F86" s="45">
        <v>126</v>
      </c>
      <c r="G86" s="45">
        <v>40</v>
      </c>
      <c r="H86" s="45">
        <v>279</v>
      </c>
      <c r="I86" s="45">
        <v>16</v>
      </c>
      <c r="J86" s="45">
        <v>194</v>
      </c>
      <c r="K86" s="45">
        <v>3</v>
      </c>
      <c r="L86" s="45">
        <v>71</v>
      </c>
      <c r="M86" s="45">
        <v>1</v>
      </c>
      <c r="N86" s="45">
        <v>51</v>
      </c>
      <c r="O86" s="45">
        <v>1</v>
      </c>
      <c r="P86" s="45">
        <v>340</v>
      </c>
      <c r="Q86" s="75" t="s">
        <v>85</v>
      </c>
      <c r="R86" s="75" t="s">
        <v>85</v>
      </c>
      <c r="S86" s="138" t="s">
        <v>85</v>
      </c>
    </row>
    <row r="87" spans="1:20" ht="18.75" customHeight="1">
      <c r="A87" s="117" t="s">
        <v>420</v>
      </c>
      <c r="B87" s="125" t="s">
        <v>163</v>
      </c>
      <c r="C87" s="131">
        <v>776</v>
      </c>
      <c r="D87" s="134">
        <v>5547</v>
      </c>
      <c r="E87" s="134">
        <v>552</v>
      </c>
      <c r="F87" s="134">
        <v>1517</v>
      </c>
      <c r="G87" s="134">
        <v>114</v>
      </c>
      <c r="H87" s="134">
        <v>859</v>
      </c>
      <c r="I87" s="134">
        <v>60</v>
      </c>
      <c r="J87" s="134">
        <v>868</v>
      </c>
      <c r="K87" s="134">
        <v>20</v>
      </c>
      <c r="L87" s="134">
        <v>523</v>
      </c>
      <c r="M87" s="134">
        <v>17</v>
      </c>
      <c r="N87" s="134">
        <v>689</v>
      </c>
      <c r="O87" s="134">
        <v>11</v>
      </c>
      <c r="P87" s="134">
        <v>767</v>
      </c>
      <c r="Q87" s="134">
        <v>2</v>
      </c>
      <c r="R87" s="134">
        <v>324</v>
      </c>
      <c r="S87" s="137" t="s">
        <v>85</v>
      </c>
      <c r="T87" s="52"/>
    </row>
    <row r="88" spans="1:20" ht="18" customHeight="1">
      <c r="A88" s="119">
        <v>71</v>
      </c>
      <c r="B88" s="126" t="s">
        <v>165</v>
      </c>
      <c r="C88" s="36">
        <v>9</v>
      </c>
      <c r="D88" s="45">
        <v>125</v>
      </c>
      <c r="E88" s="45">
        <v>4</v>
      </c>
      <c r="F88" s="45">
        <v>8</v>
      </c>
      <c r="G88" s="45">
        <v>2</v>
      </c>
      <c r="H88" s="45">
        <v>17</v>
      </c>
      <c r="I88" s="45" t="s">
        <v>85</v>
      </c>
      <c r="J88" s="45" t="s">
        <v>85</v>
      </c>
      <c r="K88" s="45">
        <v>2</v>
      </c>
      <c r="L88" s="45">
        <v>53</v>
      </c>
      <c r="M88" s="45">
        <v>1</v>
      </c>
      <c r="N88" s="45">
        <v>47</v>
      </c>
      <c r="O88" s="45">
        <v>0</v>
      </c>
      <c r="P88" s="45">
        <v>0</v>
      </c>
      <c r="Q88" s="75" t="s">
        <v>85</v>
      </c>
      <c r="R88" s="75" t="s">
        <v>85</v>
      </c>
      <c r="S88" s="138" t="s">
        <v>85</v>
      </c>
    </row>
    <row r="89" spans="1:20" ht="18" customHeight="1">
      <c r="A89" s="119">
        <v>72</v>
      </c>
      <c r="B89" s="126" t="s">
        <v>167</v>
      </c>
      <c r="C89" s="36">
        <v>369</v>
      </c>
      <c r="D89" s="45">
        <v>2208</v>
      </c>
      <c r="E89" s="45">
        <v>288</v>
      </c>
      <c r="F89" s="45">
        <v>773</v>
      </c>
      <c r="G89" s="45">
        <v>42</v>
      </c>
      <c r="H89" s="45">
        <v>312</v>
      </c>
      <c r="I89" s="45">
        <v>24</v>
      </c>
      <c r="J89" s="45">
        <v>350</v>
      </c>
      <c r="K89" s="45">
        <v>7</v>
      </c>
      <c r="L89" s="45">
        <v>178</v>
      </c>
      <c r="M89" s="45">
        <v>4</v>
      </c>
      <c r="N89" s="45">
        <v>144</v>
      </c>
      <c r="O89" s="45">
        <v>2</v>
      </c>
      <c r="P89" s="45">
        <v>127</v>
      </c>
      <c r="Q89" s="75">
        <v>2</v>
      </c>
      <c r="R89" s="75">
        <v>324</v>
      </c>
      <c r="S89" s="138" t="s">
        <v>85</v>
      </c>
    </row>
    <row r="90" spans="1:20" ht="18" customHeight="1">
      <c r="A90" s="119">
        <v>73</v>
      </c>
      <c r="B90" s="126" t="s">
        <v>168</v>
      </c>
      <c r="C90" s="36">
        <v>44</v>
      </c>
      <c r="D90" s="45">
        <v>409</v>
      </c>
      <c r="E90" s="45">
        <v>20</v>
      </c>
      <c r="F90" s="45">
        <v>69</v>
      </c>
      <c r="G90" s="45">
        <v>11</v>
      </c>
      <c r="H90" s="45">
        <v>83</v>
      </c>
      <c r="I90" s="45">
        <v>10</v>
      </c>
      <c r="J90" s="45">
        <v>135</v>
      </c>
      <c r="K90" s="45">
        <v>1</v>
      </c>
      <c r="L90" s="45">
        <v>24</v>
      </c>
      <c r="M90" s="45">
        <v>1</v>
      </c>
      <c r="N90" s="45">
        <v>40</v>
      </c>
      <c r="O90" s="45">
        <v>1</v>
      </c>
      <c r="P90" s="45">
        <v>58</v>
      </c>
      <c r="Q90" s="75" t="s">
        <v>85</v>
      </c>
      <c r="R90" s="75" t="s">
        <v>85</v>
      </c>
      <c r="S90" s="138" t="s">
        <v>85</v>
      </c>
    </row>
    <row r="91" spans="1:20" ht="18" customHeight="1">
      <c r="A91" s="119">
        <v>74</v>
      </c>
      <c r="B91" s="126" t="s">
        <v>169</v>
      </c>
      <c r="C91" s="36">
        <v>354</v>
      </c>
      <c r="D91" s="45">
        <v>2805</v>
      </c>
      <c r="E91" s="45">
        <v>240</v>
      </c>
      <c r="F91" s="45">
        <v>667</v>
      </c>
      <c r="G91" s="45">
        <v>59</v>
      </c>
      <c r="H91" s="45">
        <v>447</v>
      </c>
      <c r="I91" s="45">
        <v>26</v>
      </c>
      <c r="J91" s="45">
        <v>383</v>
      </c>
      <c r="K91" s="45">
        <v>10</v>
      </c>
      <c r="L91" s="45">
        <v>268</v>
      </c>
      <c r="M91" s="45">
        <v>11</v>
      </c>
      <c r="N91" s="45">
        <v>458</v>
      </c>
      <c r="O91" s="45">
        <v>8</v>
      </c>
      <c r="P91" s="45">
        <v>582</v>
      </c>
      <c r="Q91" s="75">
        <v>0</v>
      </c>
      <c r="R91" s="75">
        <v>0</v>
      </c>
      <c r="S91" s="138" t="s">
        <v>85</v>
      </c>
    </row>
    <row r="92" spans="1:20" ht="18" customHeight="1">
      <c r="A92" s="117" t="s">
        <v>408</v>
      </c>
      <c r="B92" s="125" t="s">
        <v>42</v>
      </c>
      <c r="C92" s="131">
        <v>1380</v>
      </c>
      <c r="D92" s="134">
        <v>11457</v>
      </c>
      <c r="E92" s="134">
        <v>848</v>
      </c>
      <c r="F92" s="134">
        <v>2395</v>
      </c>
      <c r="G92" s="134">
        <v>222</v>
      </c>
      <c r="H92" s="134">
        <v>1663</v>
      </c>
      <c r="I92" s="134">
        <v>170</v>
      </c>
      <c r="J92" s="134">
        <v>2399</v>
      </c>
      <c r="K92" s="134">
        <v>83</v>
      </c>
      <c r="L92" s="134">
        <v>2039</v>
      </c>
      <c r="M92" s="134">
        <v>36</v>
      </c>
      <c r="N92" s="134">
        <v>1349</v>
      </c>
      <c r="O92" s="134">
        <v>18</v>
      </c>
      <c r="P92" s="134">
        <v>1238</v>
      </c>
      <c r="Q92" s="134">
        <v>3</v>
      </c>
      <c r="R92" s="134">
        <v>374</v>
      </c>
      <c r="S92" s="137" t="s">
        <v>85</v>
      </c>
      <c r="T92" s="52"/>
    </row>
    <row r="93" spans="1:20" ht="18" customHeight="1">
      <c r="A93" s="119">
        <v>75</v>
      </c>
      <c r="B93" s="126" t="s">
        <v>178</v>
      </c>
      <c r="C93" s="36">
        <v>64</v>
      </c>
      <c r="D93" s="45">
        <v>1546</v>
      </c>
      <c r="E93" s="45">
        <v>15</v>
      </c>
      <c r="F93" s="45">
        <v>48</v>
      </c>
      <c r="G93" s="45">
        <v>15</v>
      </c>
      <c r="H93" s="45">
        <v>117</v>
      </c>
      <c r="I93" s="45">
        <v>11</v>
      </c>
      <c r="J93" s="45">
        <v>156</v>
      </c>
      <c r="K93" s="45">
        <v>6</v>
      </c>
      <c r="L93" s="45">
        <v>144</v>
      </c>
      <c r="M93" s="45">
        <v>9</v>
      </c>
      <c r="N93" s="45">
        <v>363</v>
      </c>
      <c r="O93" s="45">
        <v>6</v>
      </c>
      <c r="P93" s="45">
        <v>444</v>
      </c>
      <c r="Q93" s="45">
        <v>2</v>
      </c>
      <c r="R93" s="45">
        <v>274</v>
      </c>
      <c r="S93" s="138" t="s">
        <v>85</v>
      </c>
    </row>
    <row r="94" spans="1:20" ht="18" customHeight="1">
      <c r="A94" s="119">
        <v>76</v>
      </c>
      <c r="B94" s="126" t="s">
        <v>144</v>
      </c>
      <c r="C94" s="36">
        <v>1214</v>
      </c>
      <c r="D94" s="45">
        <v>8845</v>
      </c>
      <c r="E94" s="45">
        <v>801</v>
      </c>
      <c r="F94" s="45">
        <v>2266</v>
      </c>
      <c r="G94" s="45">
        <v>176</v>
      </c>
      <c r="H94" s="45">
        <v>1340</v>
      </c>
      <c r="I94" s="45">
        <v>132</v>
      </c>
      <c r="J94" s="45">
        <v>1874</v>
      </c>
      <c r="K94" s="45">
        <v>69</v>
      </c>
      <c r="L94" s="45">
        <v>1697</v>
      </c>
      <c r="M94" s="45">
        <v>24</v>
      </c>
      <c r="N94" s="45">
        <v>874</v>
      </c>
      <c r="O94" s="45">
        <v>12</v>
      </c>
      <c r="P94" s="45">
        <v>794</v>
      </c>
      <c r="Q94" s="75" t="s">
        <v>85</v>
      </c>
      <c r="R94" s="75" t="s">
        <v>85</v>
      </c>
      <c r="S94" s="138" t="s">
        <v>85</v>
      </c>
    </row>
    <row r="95" spans="1:20" ht="18" customHeight="1">
      <c r="A95" s="119">
        <v>77</v>
      </c>
      <c r="B95" s="126" t="s">
        <v>171</v>
      </c>
      <c r="C95" s="36">
        <v>102</v>
      </c>
      <c r="D95" s="45">
        <v>1066</v>
      </c>
      <c r="E95" s="45">
        <v>32</v>
      </c>
      <c r="F95" s="45">
        <v>81</v>
      </c>
      <c r="G95" s="45">
        <v>31</v>
      </c>
      <c r="H95" s="45">
        <v>206</v>
      </c>
      <c r="I95" s="45">
        <v>27</v>
      </c>
      <c r="J95" s="45">
        <v>369</v>
      </c>
      <c r="K95" s="45">
        <v>8</v>
      </c>
      <c r="L95" s="45">
        <v>198</v>
      </c>
      <c r="M95" s="45">
        <v>3</v>
      </c>
      <c r="N95" s="45">
        <v>112</v>
      </c>
      <c r="O95" s="45" t="s">
        <v>85</v>
      </c>
      <c r="P95" s="45" t="s">
        <v>85</v>
      </c>
      <c r="Q95" s="75">
        <v>1</v>
      </c>
      <c r="R95" s="75">
        <v>100</v>
      </c>
      <c r="S95" s="138" t="s">
        <v>85</v>
      </c>
    </row>
    <row r="96" spans="1:20" ht="18" customHeight="1">
      <c r="A96" s="117" t="s">
        <v>150</v>
      </c>
      <c r="B96" s="125" t="s">
        <v>172</v>
      </c>
      <c r="C96" s="132">
        <v>1151</v>
      </c>
      <c r="D96" s="135">
        <v>6890</v>
      </c>
      <c r="E96" s="135">
        <v>884</v>
      </c>
      <c r="F96" s="135">
        <v>2465</v>
      </c>
      <c r="G96" s="135">
        <v>135</v>
      </c>
      <c r="H96" s="135">
        <v>1083</v>
      </c>
      <c r="I96" s="135">
        <v>72</v>
      </c>
      <c r="J96" s="135">
        <v>1023</v>
      </c>
      <c r="K96" s="135">
        <v>27</v>
      </c>
      <c r="L96" s="135">
        <v>668</v>
      </c>
      <c r="M96" s="135">
        <v>26</v>
      </c>
      <c r="N96" s="135">
        <v>1045</v>
      </c>
      <c r="O96" s="135">
        <v>6</v>
      </c>
      <c r="P96" s="135">
        <v>420</v>
      </c>
      <c r="Q96" s="135">
        <v>1</v>
      </c>
      <c r="R96" s="135">
        <v>186</v>
      </c>
      <c r="S96" s="137" t="s">
        <v>85</v>
      </c>
    </row>
    <row r="97" spans="1:20" ht="18" customHeight="1">
      <c r="A97" s="119">
        <v>78</v>
      </c>
      <c r="B97" s="126" t="s">
        <v>173</v>
      </c>
      <c r="C97" s="77">
        <v>870</v>
      </c>
      <c r="D97" s="75">
        <v>3818</v>
      </c>
      <c r="E97" s="75">
        <v>750</v>
      </c>
      <c r="F97" s="75">
        <v>2048</v>
      </c>
      <c r="G97" s="75">
        <v>74</v>
      </c>
      <c r="H97" s="75">
        <v>562</v>
      </c>
      <c r="I97" s="75">
        <v>27</v>
      </c>
      <c r="J97" s="75">
        <v>371</v>
      </c>
      <c r="K97" s="75">
        <v>8</v>
      </c>
      <c r="L97" s="75">
        <v>213</v>
      </c>
      <c r="M97" s="75">
        <v>9</v>
      </c>
      <c r="N97" s="75">
        <v>373</v>
      </c>
      <c r="O97" s="75">
        <v>1</v>
      </c>
      <c r="P97" s="75">
        <v>65</v>
      </c>
      <c r="Q97" s="75">
        <v>1</v>
      </c>
      <c r="R97" s="75">
        <v>186</v>
      </c>
      <c r="S97" s="138" t="s">
        <v>85</v>
      </c>
    </row>
    <row r="98" spans="1:20" ht="18" customHeight="1">
      <c r="A98" s="119">
        <v>79</v>
      </c>
      <c r="B98" s="126" t="s">
        <v>423</v>
      </c>
      <c r="C98" s="36">
        <v>150</v>
      </c>
      <c r="D98" s="45">
        <v>1171</v>
      </c>
      <c r="E98" s="45">
        <v>84</v>
      </c>
      <c r="F98" s="45">
        <v>250</v>
      </c>
      <c r="G98" s="45">
        <v>38</v>
      </c>
      <c r="H98" s="45">
        <v>316</v>
      </c>
      <c r="I98" s="45">
        <v>17</v>
      </c>
      <c r="J98" s="45">
        <v>249</v>
      </c>
      <c r="K98" s="45">
        <v>5</v>
      </c>
      <c r="L98" s="45">
        <v>123</v>
      </c>
      <c r="M98" s="45">
        <v>6</v>
      </c>
      <c r="N98" s="45">
        <v>233</v>
      </c>
      <c r="O98" s="45" t="s">
        <v>85</v>
      </c>
      <c r="P98" s="45" t="s">
        <v>85</v>
      </c>
      <c r="Q98" s="45" t="s">
        <v>85</v>
      </c>
      <c r="R98" s="45" t="s">
        <v>85</v>
      </c>
      <c r="S98" s="138" t="s">
        <v>85</v>
      </c>
    </row>
    <row r="99" spans="1:20" ht="18" customHeight="1">
      <c r="A99" s="119">
        <v>80</v>
      </c>
      <c r="B99" s="126" t="s">
        <v>424</v>
      </c>
      <c r="C99" s="36">
        <v>131</v>
      </c>
      <c r="D99" s="45">
        <v>1901</v>
      </c>
      <c r="E99" s="45">
        <v>50</v>
      </c>
      <c r="F99" s="45">
        <v>167</v>
      </c>
      <c r="G99" s="45">
        <v>23</v>
      </c>
      <c r="H99" s="45">
        <v>205</v>
      </c>
      <c r="I99" s="45">
        <v>28</v>
      </c>
      <c r="J99" s="45">
        <v>403</v>
      </c>
      <c r="K99" s="45">
        <v>14</v>
      </c>
      <c r="L99" s="45">
        <v>332</v>
      </c>
      <c r="M99" s="45">
        <v>11</v>
      </c>
      <c r="N99" s="45">
        <v>439</v>
      </c>
      <c r="O99" s="45">
        <v>5</v>
      </c>
      <c r="P99" s="45">
        <v>355</v>
      </c>
      <c r="Q99" s="45" t="s">
        <v>85</v>
      </c>
      <c r="R99" s="45" t="s">
        <v>85</v>
      </c>
      <c r="S99" s="138" t="s">
        <v>85</v>
      </c>
    </row>
    <row r="100" spans="1:20" ht="18" customHeight="1">
      <c r="A100" s="117" t="s">
        <v>426</v>
      </c>
      <c r="B100" s="125" t="s">
        <v>164</v>
      </c>
      <c r="C100" s="131">
        <v>410</v>
      </c>
      <c r="D100" s="134">
        <v>5208</v>
      </c>
      <c r="E100" s="134">
        <v>245</v>
      </c>
      <c r="F100" s="134">
        <v>492</v>
      </c>
      <c r="G100" s="134">
        <v>58</v>
      </c>
      <c r="H100" s="134">
        <v>422</v>
      </c>
      <c r="I100" s="134">
        <v>56</v>
      </c>
      <c r="J100" s="134">
        <v>919</v>
      </c>
      <c r="K100" s="134">
        <v>18</v>
      </c>
      <c r="L100" s="134">
        <v>522</v>
      </c>
      <c r="M100" s="134">
        <v>23</v>
      </c>
      <c r="N100" s="134">
        <v>886</v>
      </c>
      <c r="O100" s="134">
        <v>5</v>
      </c>
      <c r="P100" s="134">
        <v>380</v>
      </c>
      <c r="Q100" s="134">
        <v>5</v>
      </c>
      <c r="R100" s="134">
        <v>1587</v>
      </c>
      <c r="S100" s="142" t="s">
        <v>85</v>
      </c>
      <c r="T100" s="52"/>
    </row>
    <row r="101" spans="1:20" ht="18" customHeight="1">
      <c r="A101" s="119">
        <v>81</v>
      </c>
      <c r="B101" s="126" t="s">
        <v>174</v>
      </c>
      <c r="C101" s="36">
        <v>74</v>
      </c>
      <c r="D101" s="45">
        <v>3450</v>
      </c>
      <c r="E101" s="45">
        <v>9</v>
      </c>
      <c r="F101" s="45">
        <v>27</v>
      </c>
      <c r="G101" s="45">
        <v>8</v>
      </c>
      <c r="H101" s="45">
        <v>55</v>
      </c>
      <c r="I101" s="45">
        <v>19</v>
      </c>
      <c r="J101" s="45">
        <v>427</v>
      </c>
      <c r="K101" s="45">
        <v>13</v>
      </c>
      <c r="L101" s="45">
        <v>394</v>
      </c>
      <c r="M101" s="45">
        <v>16</v>
      </c>
      <c r="N101" s="45">
        <v>636</v>
      </c>
      <c r="O101" s="45">
        <v>4</v>
      </c>
      <c r="P101" s="45">
        <v>324</v>
      </c>
      <c r="Q101" s="45">
        <v>5</v>
      </c>
      <c r="R101" s="45">
        <v>1587</v>
      </c>
      <c r="S101" s="143" t="s">
        <v>85</v>
      </c>
    </row>
    <row r="102" spans="1:20" ht="18" customHeight="1">
      <c r="A102" s="119">
        <v>82</v>
      </c>
      <c r="B102" s="126" t="s">
        <v>126</v>
      </c>
      <c r="C102" s="36">
        <v>336</v>
      </c>
      <c r="D102" s="45">
        <v>1758</v>
      </c>
      <c r="E102" s="45">
        <v>236</v>
      </c>
      <c r="F102" s="45">
        <v>465</v>
      </c>
      <c r="G102" s="45">
        <v>50</v>
      </c>
      <c r="H102" s="45">
        <v>367</v>
      </c>
      <c r="I102" s="45">
        <v>37</v>
      </c>
      <c r="J102" s="45">
        <v>492</v>
      </c>
      <c r="K102" s="45">
        <v>5</v>
      </c>
      <c r="L102" s="45">
        <v>128</v>
      </c>
      <c r="M102" s="45">
        <v>7</v>
      </c>
      <c r="N102" s="45">
        <v>250</v>
      </c>
      <c r="O102" s="45">
        <v>1</v>
      </c>
      <c r="P102" s="45">
        <v>56</v>
      </c>
      <c r="Q102" s="75" t="s">
        <v>85</v>
      </c>
      <c r="R102" s="75" t="s">
        <v>85</v>
      </c>
      <c r="S102" s="143" t="s">
        <v>85</v>
      </c>
    </row>
    <row r="103" spans="1:20" ht="18" customHeight="1">
      <c r="A103" s="117" t="s">
        <v>403</v>
      </c>
      <c r="B103" s="125" t="s">
        <v>107</v>
      </c>
      <c r="C103" s="131">
        <v>1113</v>
      </c>
      <c r="D103" s="134">
        <v>23666</v>
      </c>
      <c r="E103" s="134">
        <v>415</v>
      </c>
      <c r="F103" s="134">
        <v>1285</v>
      </c>
      <c r="G103" s="134">
        <v>284</v>
      </c>
      <c r="H103" s="134">
        <v>2171</v>
      </c>
      <c r="I103" s="134">
        <v>180</v>
      </c>
      <c r="J103" s="134">
        <v>2620</v>
      </c>
      <c r="K103" s="134">
        <v>88</v>
      </c>
      <c r="L103" s="134">
        <v>2171</v>
      </c>
      <c r="M103" s="134">
        <v>55</v>
      </c>
      <c r="N103" s="134">
        <v>2177</v>
      </c>
      <c r="O103" s="134">
        <v>60</v>
      </c>
      <c r="P103" s="134">
        <v>4297</v>
      </c>
      <c r="Q103" s="134">
        <v>31</v>
      </c>
      <c r="R103" s="134">
        <v>8945</v>
      </c>
      <c r="S103" s="142" t="s">
        <v>85</v>
      </c>
      <c r="T103" s="52"/>
    </row>
    <row r="104" spans="1:20" ht="18" customHeight="1">
      <c r="A104" s="119">
        <v>83</v>
      </c>
      <c r="B104" s="126" t="s">
        <v>427</v>
      </c>
      <c r="C104" s="36">
        <v>582</v>
      </c>
      <c r="D104" s="45">
        <v>10481</v>
      </c>
      <c r="E104" s="45">
        <v>317</v>
      </c>
      <c r="F104" s="45">
        <v>962</v>
      </c>
      <c r="G104" s="45">
        <v>145</v>
      </c>
      <c r="H104" s="45">
        <v>1152</v>
      </c>
      <c r="I104" s="45">
        <v>59</v>
      </c>
      <c r="J104" s="45">
        <v>880</v>
      </c>
      <c r="K104" s="45">
        <v>22</v>
      </c>
      <c r="L104" s="45">
        <v>553</v>
      </c>
      <c r="M104" s="45">
        <v>11</v>
      </c>
      <c r="N104" s="45">
        <v>462</v>
      </c>
      <c r="O104" s="45">
        <v>12</v>
      </c>
      <c r="P104" s="45">
        <v>863</v>
      </c>
      <c r="Q104" s="45">
        <v>16</v>
      </c>
      <c r="R104" s="45">
        <v>5609</v>
      </c>
      <c r="S104" s="143" t="s">
        <v>85</v>
      </c>
    </row>
    <row r="105" spans="1:20" ht="18" customHeight="1">
      <c r="A105" s="119">
        <v>84</v>
      </c>
      <c r="B105" s="126" t="s">
        <v>428</v>
      </c>
      <c r="C105" s="36">
        <v>10</v>
      </c>
      <c r="D105" s="45">
        <v>609</v>
      </c>
      <c r="E105" s="45">
        <v>1</v>
      </c>
      <c r="F105" s="45">
        <v>11</v>
      </c>
      <c r="G105" s="75">
        <v>3</v>
      </c>
      <c r="H105" s="75">
        <v>26</v>
      </c>
      <c r="I105" s="45">
        <v>1</v>
      </c>
      <c r="J105" s="45">
        <v>11</v>
      </c>
      <c r="K105" s="75">
        <v>2</v>
      </c>
      <c r="L105" s="75">
        <v>46</v>
      </c>
      <c r="M105" s="75">
        <v>0</v>
      </c>
      <c r="N105" s="75">
        <v>0</v>
      </c>
      <c r="O105" s="75">
        <v>1</v>
      </c>
      <c r="P105" s="75">
        <v>99</v>
      </c>
      <c r="Q105" s="45">
        <v>2</v>
      </c>
      <c r="R105" s="45">
        <v>416</v>
      </c>
      <c r="S105" s="143" t="s">
        <v>85</v>
      </c>
    </row>
    <row r="106" spans="1:20" ht="18" customHeight="1">
      <c r="A106" s="119">
        <v>85</v>
      </c>
      <c r="B106" s="126" t="s">
        <v>58</v>
      </c>
      <c r="C106" s="36">
        <v>520</v>
      </c>
      <c r="D106" s="45">
        <v>12571</v>
      </c>
      <c r="E106" s="45">
        <v>96</v>
      </c>
      <c r="F106" s="45">
        <v>307</v>
      </c>
      <c r="G106" s="45">
        <v>136</v>
      </c>
      <c r="H106" s="45">
        <v>993</v>
      </c>
      <c r="I106" s="45">
        <v>120</v>
      </c>
      <c r="J106" s="45">
        <v>1729</v>
      </c>
      <c r="K106" s="45">
        <v>64</v>
      </c>
      <c r="L106" s="45">
        <v>1572</v>
      </c>
      <c r="M106" s="45">
        <v>44</v>
      </c>
      <c r="N106" s="45">
        <v>1715</v>
      </c>
      <c r="O106" s="45">
        <v>47</v>
      </c>
      <c r="P106" s="45">
        <v>3335</v>
      </c>
      <c r="Q106" s="45">
        <v>13</v>
      </c>
      <c r="R106" s="45">
        <v>2920</v>
      </c>
      <c r="S106" s="143" t="s">
        <v>85</v>
      </c>
    </row>
    <row r="107" spans="1:20" ht="18" customHeight="1">
      <c r="A107" s="117" t="s">
        <v>430</v>
      </c>
      <c r="B107" s="125" t="s">
        <v>175</v>
      </c>
      <c r="C107" s="131">
        <v>50</v>
      </c>
      <c r="D107" s="134">
        <v>588</v>
      </c>
      <c r="E107" s="134">
        <v>18</v>
      </c>
      <c r="F107" s="134">
        <v>55</v>
      </c>
      <c r="G107" s="134">
        <v>20</v>
      </c>
      <c r="H107" s="134">
        <v>133</v>
      </c>
      <c r="I107" s="134">
        <v>9</v>
      </c>
      <c r="J107" s="134">
        <v>137</v>
      </c>
      <c r="K107" s="134">
        <v>1</v>
      </c>
      <c r="L107" s="134">
        <v>25</v>
      </c>
      <c r="M107" s="134" t="s">
        <v>85</v>
      </c>
      <c r="N107" s="134" t="s">
        <v>85</v>
      </c>
      <c r="O107" s="134" t="s">
        <v>85</v>
      </c>
      <c r="P107" s="134" t="s">
        <v>85</v>
      </c>
      <c r="Q107" s="137">
        <v>2</v>
      </c>
      <c r="R107" s="137">
        <v>238</v>
      </c>
      <c r="S107" s="137" t="s">
        <v>85</v>
      </c>
      <c r="T107" s="52"/>
    </row>
    <row r="108" spans="1:20" ht="18" customHeight="1">
      <c r="A108" s="119">
        <v>86</v>
      </c>
      <c r="B108" s="126" t="s">
        <v>176</v>
      </c>
      <c r="C108" s="36">
        <v>36</v>
      </c>
      <c r="D108" s="45">
        <v>358</v>
      </c>
      <c r="E108" s="45">
        <v>13</v>
      </c>
      <c r="F108" s="45">
        <v>46</v>
      </c>
      <c r="G108" s="75">
        <v>18</v>
      </c>
      <c r="H108" s="75">
        <v>118</v>
      </c>
      <c r="I108" s="75">
        <v>3</v>
      </c>
      <c r="J108" s="75">
        <v>43</v>
      </c>
      <c r="K108" s="75">
        <v>1</v>
      </c>
      <c r="L108" s="75">
        <v>25</v>
      </c>
      <c r="M108" s="75" t="s">
        <v>85</v>
      </c>
      <c r="N108" s="75" t="s">
        <v>85</v>
      </c>
      <c r="O108" s="75" t="s">
        <v>85</v>
      </c>
      <c r="P108" s="75" t="s">
        <v>85</v>
      </c>
      <c r="Q108" s="75">
        <v>1</v>
      </c>
      <c r="R108" s="75">
        <v>126</v>
      </c>
      <c r="S108" s="75" t="s">
        <v>85</v>
      </c>
    </row>
    <row r="109" spans="1:20" ht="18" customHeight="1">
      <c r="A109" s="119">
        <v>87</v>
      </c>
      <c r="B109" s="126" t="s">
        <v>40</v>
      </c>
      <c r="C109" s="36">
        <v>14</v>
      </c>
      <c r="D109" s="45">
        <v>230</v>
      </c>
      <c r="E109" s="45">
        <v>5</v>
      </c>
      <c r="F109" s="45">
        <v>9</v>
      </c>
      <c r="G109" s="45">
        <v>2</v>
      </c>
      <c r="H109" s="45">
        <v>15</v>
      </c>
      <c r="I109" s="45">
        <v>6</v>
      </c>
      <c r="J109" s="45">
        <v>94</v>
      </c>
      <c r="K109" s="45" t="s">
        <v>85</v>
      </c>
      <c r="L109" s="45" t="s">
        <v>85</v>
      </c>
      <c r="M109" s="45" t="s">
        <v>85</v>
      </c>
      <c r="N109" s="45" t="s">
        <v>85</v>
      </c>
      <c r="O109" s="45" t="s">
        <v>85</v>
      </c>
      <c r="P109" s="45" t="s">
        <v>85</v>
      </c>
      <c r="Q109" s="45">
        <v>1</v>
      </c>
      <c r="R109" s="45">
        <v>112</v>
      </c>
      <c r="S109" s="75" t="s">
        <v>85</v>
      </c>
    </row>
    <row r="110" spans="1:20" ht="18" customHeight="1">
      <c r="A110" s="117" t="s">
        <v>69</v>
      </c>
      <c r="B110" s="125" t="s">
        <v>17</v>
      </c>
      <c r="C110" s="131">
        <v>1116</v>
      </c>
      <c r="D110" s="134">
        <v>20926</v>
      </c>
      <c r="E110" s="134">
        <v>711</v>
      </c>
      <c r="F110" s="134">
        <v>1779</v>
      </c>
      <c r="G110" s="134">
        <v>151</v>
      </c>
      <c r="H110" s="134">
        <v>1279</v>
      </c>
      <c r="I110" s="134">
        <v>100</v>
      </c>
      <c r="J110" s="134">
        <v>1531</v>
      </c>
      <c r="K110" s="134">
        <v>44</v>
      </c>
      <c r="L110" s="134">
        <v>1139</v>
      </c>
      <c r="M110" s="134">
        <v>42</v>
      </c>
      <c r="N110" s="134">
        <v>1651</v>
      </c>
      <c r="O110" s="134">
        <v>24</v>
      </c>
      <c r="P110" s="134">
        <v>1847</v>
      </c>
      <c r="Q110" s="134">
        <v>44</v>
      </c>
      <c r="R110" s="134">
        <v>11700</v>
      </c>
      <c r="S110" s="142" t="s">
        <v>85</v>
      </c>
      <c r="T110" s="52"/>
    </row>
    <row r="111" spans="1:20" ht="18" customHeight="1">
      <c r="A111" s="119">
        <v>88</v>
      </c>
      <c r="B111" s="126" t="s">
        <v>180</v>
      </c>
      <c r="C111" s="36">
        <v>62</v>
      </c>
      <c r="D111" s="45">
        <v>591</v>
      </c>
      <c r="E111" s="45">
        <v>33</v>
      </c>
      <c r="F111" s="45">
        <v>109</v>
      </c>
      <c r="G111" s="45">
        <v>13</v>
      </c>
      <c r="H111" s="45">
        <v>104</v>
      </c>
      <c r="I111" s="45">
        <v>7</v>
      </c>
      <c r="J111" s="45">
        <v>115</v>
      </c>
      <c r="K111" s="45">
        <v>7</v>
      </c>
      <c r="L111" s="45">
        <v>188</v>
      </c>
      <c r="M111" s="45">
        <v>2</v>
      </c>
      <c r="N111" s="45">
        <v>75</v>
      </c>
      <c r="O111" s="138" t="s">
        <v>85</v>
      </c>
      <c r="P111" s="138" t="s">
        <v>85</v>
      </c>
      <c r="Q111" s="138">
        <v>0</v>
      </c>
      <c r="R111" s="138">
        <v>0</v>
      </c>
      <c r="S111" s="138" t="s">
        <v>85</v>
      </c>
    </row>
    <row r="112" spans="1:20" ht="18" customHeight="1">
      <c r="A112" s="119">
        <v>89</v>
      </c>
      <c r="B112" s="126" t="s">
        <v>199</v>
      </c>
      <c r="C112" s="36">
        <v>199</v>
      </c>
      <c r="D112" s="45">
        <v>879</v>
      </c>
      <c r="E112" s="45">
        <v>159</v>
      </c>
      <c r="F112" s="45">
        <v>420</v>
      </c>
      <c r="G112" s="45">
        <v>22</v>
      </c>
      <c r="H112" s="45">
        <v>154</v>
      </c>
      <c r="I112" s="45">
        <v>15</v>
      </c>
      <c r="J112" s="45">
        <v>222</v>
      </c>
      <c r="K112" s="45">
        <v>2</v>
      </c>
      <c r="L112" s="45">
        <v>51</v>
      </c>
      <c r="M112" s="45">
        <v>1</v>
      </c>
      <c r="N112" s="45">
        <v>32</v>
      </c>
      <c r="O112" s="75" t="s">
        <v>85</v>
      </c>
      <c r="P112" s="75" t="s">
        <v>85</v>
      </c>
      <c r="Q112" s="75" t="s">
        <v>85</v>
      </c>
      <c r="R112" s="75" t="s">
        <v>85</v>
      </c>
      <c r="S112" s="138" t="s">
        <v>85</v>
      </c>
    </row>
    <row r="113" spans="1:20" ht="18" customHeight="1">
      <c r="A113" s="119">
        <v>90</v>
      </c>
      <c r="B113" s="126" t="s">
        <v>252</v>
      </c>
      <c r="C113" s="36">
        <v>88</v>
      </c>
      <c r="D113" s="45">
        <v>535</v>
      </c>
      <c r="E113" s="45">
        <v>55</v>
      </c>
      <c r="F113" s="45">
        <v>125</v>
      </c>
      <c r="G113" s="45">
        <v>20</v>
      </c>
      <c r="H113" s="45">
        <v>153</v>
      </c>
      <c r="I113" s="45">
        <v>7</v>
      </c>
      <c r="J113" s="45">
        <v>88</v>
      </c>
      <c r="K113" s="45">
        <v>3</v>
      </c>
      <c r="L113" s="45">
        <v>72</v>
      </c>
      <c r="M113" s="45">
        <v>3</v>
      </c>
      <c r="N113" s="45">
        <v>97</v>
      </c>
      <c r="O113" s="45" t="s">
        <v>85</v>
      </c>
      <c r="P113" s="45" t="s">
        <v>85</v>
      </c>
      <c r="Q113" s="45" t="s">
        <v>85</v>
      </c>
      <c r="R113" s="45" t="s">
        <v>85</v>
      </c>
      <c r="S113" s="138" t="s">
        <v>85</v>
      </c>
    </row>
    <row r="114" spans="1:20" ht="18" customHeight="1">
      <c r="A114" s="119">
        <v>91</v>
      </c>
      <c r="B114" s="126" t="s">
        <v>182</v>
      </c>
      <c r="C114" s="36">
        <v>83</v>
      </c>
      <c r="D114" s="45">
        <v>5961</v>
      </c>
      <c r="E114" s="45">
        <v>29</v>
      </c>
      <c r="F114" s="45">
        <v>83</v>
      </c>
      <c r="G114" s="45">
        <v>14</v>
      </c>
      <c r="H114" s="45">
        <v>225</v>
      </c>
      <c r="I114" s="45">
        <v>10</v>
      </c>
      <c r="J114" s="45">
        <v>144</v>
      </c>
      <c r="K114" s="45">
        <v>5</v>
      </c>
      <c r="L114" s="45">
        <v>126</v>
      </c>
      <c r="M114" s="45">
        <v>5</v>
      </c>
      <c r="N114" s="45">
        <v>191</v>
      </c>
      <c r="O114" s="75">
        <v>6</v>
      </c>
      <c r="P114" s="75">
        <v>443</v>
      </c>
      <c r="Q114" s="75">
        <v>14</v>
      </c>
      <c r="R114" s="75">
        <v>4749</v>
      </c>
      <c r="S114" s="138" t="s">
        <v>85</v>
      </c>
    </row>
    <row r="115" spans="1:20" ht="18" customHeight="1">
      <c r="A115" s="119">
        <v>92</v>
      </c>
      <c r="B115" s="126" t="s">
        <v>184</v>
      </c>
      <c r="C115" s="36">
        <v>284</v>
      </c>
      <c r="D115" s="45">
        <v>10684</v>
      </c>
      <c r="E115" s="45">
        <v>118</v>
      </c>
      <c r="F115" s="45">
        <v>302</v>
      </c>
      <c r="G115" s="45">
        <v>40</v>
      </c>
      <c r="H115" s="45">
        <v>303</v>
      </c>
      <c r="I115" s="45">
        <v>42</v>
      </c>
      <c r="J115" s="45">
        <v>617</v>
      </c>
      <c r="K115" s="45">
        <v>13</v>
      </c>
      <c r="L115" s="45">
        <v>317</v>
      </c>
      <c r="M115" s="45">
        <v>26</v>
      </c>
      <c r="N115" s="45">
        <v>1066</v>
      </c>
      <c r="O115" s="45">
        <v>17</v>
      </c>
      <c r="P115" s="45">
        <v>1351</v>
      </c>
      <c r="Q115" s="45">
        <v>28</v>
      </c>
      <c r="R115" s="45">
        <v>6728</v>
      </c>
      <c r="S115" s="138" t="s">
        <v>85</v>
      </c>
    </row>
    <row r="116" spans="1:20" ht="18" customHeight="1">
      <c r="A116" s="119">
        <v>93</v>
      </c>
      <c r="B116" s="126" t="s">
        <v>186</v>
      </c>
      <c r="C116" s="36">
        <v>277</v>
      </c>
      <c r="D116" s="45">
        <v>1815</v>
      </c>
      <c r="E116" s="45">
        <v>214</v>
      </c>
      <c r="F116" s="45">
        <v>504</v>
      </c>
      <c r="G116" s="45">
        <v>28</v>
      </c>
      <c r="H116" s="45">
        <v>226</v>
      </c>
      <c r="I116" s="45">
        <v>15</v>
      </c>
      <c r="J116" s="45">
        <v>281</v>
      </c>
      <c r="K116" s="45">
        <v>12</v>
      </c>
      <c r="L116" s="45">
        <v>338</v>
      </c>
      <c r="M116" s="45">
        <v>5</v>
      </c>
      <c r="N116" s="45">
        <v>190</v>
      </c>
      <c r="O116" s="45">
        <v>1</v>
      </c>
      <c r="P116" s="45">
        <v>53</v>
      </c>
      <c r="Q116" s="45">
        <v>2</v>
      </c>
      <c r="R116" s="45">
        <v>223</v>
      </c>
      <c r="S116" s="138" t="s">
        <v>85</v>
      </c>
    </row>
    <row r="117" spans="1:20" ht="18" customHeight="1">
      <c r="A117" s="119">
        <v>94</v>
      </c>
      <c r="B117" s="126" t="s">
        <v>188</v>
      </c>
      <c r="C117" s="36">
        <v>114</v>
      </c>
      <c r="D117" s="45">
        <v>384</v>
      </c>
      <c r="E117" s="45">
        <v>99</v>
      </c>
      <c r="F117" s="45">
        <v>227</v>
      </c>
      <c r="G117" s="45">
        <v>12</v>
      </c>
      <c r="H117" s="45">
        <v>99</v>
      </c>
      <c r="I117" s="45">
        <v>2</v>
      </c>
      <c r="J117" s="45">
        <v>36</v>
      </c>
      <c r="K117" s="75">
        <v>1</v>
      </c>
      <c r="L117" s="75">
        <v>22</v>
      </c>
      <c r="M117" s="75" t="s">
        <v>85</v>
      </c>
      <c r="N117" s="75" t="s">
        <v>85</v>
      </c>
      <c r="O117" s="75" t="s">
        <v>85</v>
      </c>
      <c r="P117" s="75" t="s">
        <v>85</v>
      </c>
      <c r="Q117" s="75" t="s">
        <v>85</v>
      </c>
      <c r="R117" s="75" t="s">
        <v>85</v>
      </c>
      <c r="S117" s="138" t="s">
        <v>85</v>
      </c>
    </row>
    <row r="118" spans="1:20" ht="18" customHeight="1">
      <c r="A118" s="120">
        <v>95</v>
      </c>
      <c r="B118" s="127" t="s">
        <v>190</v>
      </c>
      <c r="C118" s="37">
        <v>9</v>
      </c>
      <c r="D118" s="46">
        <v>77</v>
      </c>
      <c r="E118" s="46">
        <v>4</v>
      </c>
      <c r="F118" s="46">
        <v>9</v>
      </c>
      <c r="G118" s="87">
        <v>2</v>
      </c>
      <c r="H118" s="87">
        <v>15</v>
      </c>
      <c r="I118" s="87">
        <v>2</v>
      </c>
      <c r="J118" s="87">
        <v>28</v>
      </c>
      <c r="K118" s="87">
        <v>1</v>
      </c>
      <c r="L118" s="87">
        <v>25</v>
      </c>
      <c r="M118" s="46" t="s">
        <v>85</v>
      </c>
      <c r="N118" s="46" t="s">
        <v>85</v>
      </c>
      <c r="O118" s="139" t="s">
        <v>85</v>
      </c>
      <c r="P118" s="139" t="s">
        <v>85</v>
      </c>
      <c r="Q118" s="139" t="s">
        <v>85</v>
      </c>
      <c r="R118" s="139" t="s">
        <v>85</v>
      </c>
      <c r="S118" s="139" t="s">
        <v>85</v>
      </c>
    </row>
    <row r="119" spans="1:20" ht="14.25">
      <c r="A119" s="8" t="s">
        <v>438</v>
      </c>
      <c r="B119" s="4"/>
      <c r="C119" s="4"/>
      <c r="D119" s="9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44" t="s">
        <v>439</v>
      </c>
      <c r="T119" s="4"/>
    </row>
    <row r="120" spans="1:20">
      <c r="A120" s="16" t="s">
        <v>108</v>
      </c>
    </row>
    <row r="121" spans="1:20">
      <c r="A121" s="16" t="s">
        <v>293</v>
      </c>
    </row>
  </sheetData>
  <mergeCells count="10">
    <mergeCell ref="C3:D3"/>
    <mergeCell ref="E3:F3"/>
    <mergeCell ref="G3:H3"/>
    <mergeCell ref="I3:J3"/>
    <mergeCell ref="K3:L3"/>
    <mergeCell ref="M3:N3"/>
    <mergeCell ref="O3:P3"/>
    <mergeCell ref="Q3:R3"/>
    <mergeCell ref="A5:B5"/>
    <mergeCell ref="A3:B4"/>
  </mergeCells>
  <phoneticPr fontId="3"/>
  <pageMargins left="0.70866141732283472" right="0.70866141732283472" top="0.74803149606299213" bottom="0.74803149606299213" header="0.31496062992125984" footer="0.31496062992125984"/>
  <pageSetup paperSize="8" scale="77" fitToWidth="1" fitToHeight="0" orientation="landscape" usePrinterDefaults="1" r:id="rId1"/>
  <rowBreaks count="2" manualBreakCount="2">
    <brk id="42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234"/>
  <sheetViews>
    <sheetView zoomScale="80" zoomScaleNormal="80" zoomScaleSheetLayoutView="80" workbookViewId="0"/>
  </sheetViews>
  <sheetFormatPr defaultRowHeight="13.5"/>
  <cols>
    <col min="1" max="1" width="12.125" style="145" bestFit="1" customWidth="1"/>
    <col min="2" max="2" width="9.375" style="145" bestFit="1" customWidth="1"/>
    <col min="3" max="3" width="10.25" style="145" bestFit="1" customWidth="1"/>
    <col min="4" max="7" width="5.875" style="145" bestFit="1" customWidth="1"/>
    <col min="8" max="8" width="7.875" style="145" bestFit="1" customWidth="1"/>
    <col min="9" max="9" width="8.25" style="145" bestFit="1" customWidth="1"/>
    <col min="10" max="11" width="7.875" style="145" bestFit="1" customWidth="1"/>
    <col min="12" max="14" width="5.875" style="145" bestFit="1" customWidth="1"/>
    <col min="15" max="15" width="7.25" style="145" bestFit="1" customWidth="1"/>
    <col min="16" max="16" width="5.875" style="145" bestFit="1" customWidth="1"/>
    <col min="17" max="17" width="7.5" style="145" bestFit="1" customWidth="1"/>
    <col min="18" max="18" width="7.875" style="145" bestFit="1" customWidth="1"/>
    <col min="19" max="19" width="8.25" style="145" bestFit="1" customWidth="1"/>
    <col min="20" max="20" width="5.875" style="145" bestFit="1" customWidth="1"/>
    <col min="21" max="21" width="7.5" style="145" bestFit="1" customWidth="1"/>
    <col min="22" max="22" width="5.875" style="145" bestFit="1" customWidth="1"/>
    <col min="23" max="23" width="7.25" style="145" bestFit="1" customWidth="1"/>
    <col min="24" max="26" width="7.875" style="145" bestFit="1" customWidth="1"/>
    <col min="27" max="27" width="8.25" style="145" bestFit="1" customWidth="1"/>
    <col min="28" max="29" width="7.25" style="145" bestFit="1" customWidth="1"/>
    <col min="30" max="32" width="7.875" style="145" bestFit="1" customWidth="1"/>
    <col min="33" max="33" width="8.25" style="145" bestFit="1" customWidth="1"/>
    <col min="34" max="35" width="5.875" style="145" bestFit="1" customWidth="1"/>
    <col min="36" max="36" width="7.25" style="145" bestFit="1" customWidth="1"/>
    <col min="37" max="37" width="8.25" style="145" bestFit="1" customWidth="1"/>
    <col min="38" max="38" width="9" style="145" customWidth="1"/>
    <col min="39" max="16384" width="9" customWidth="1"/>
  </cols>
  <sheetData>
    <row r="1" spans="1:38" ht="14.25">
      <c r="A1" s="53" t="s">
        <v>170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H1" s="158"/>
      <c r="AI1" s="158"/>
      <c r="AJ1" s="158"/>
      <c r="AK1" s="158"/>
      <c r="AL1" s="158"/>
    </row>
    <row r="2" spans="1:38" ht="14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87" t="s">
        <v>533</v>
      </c>
      <c r="AJ2" s="87"/>
      <c r="AK2" s="87"/>
      <c r="AL2" s="121"/>
    </row>
    <row r="3" spans="1:38" ht="14.25" customHeight="1">
      <c r="A3" s="147" t="s">
        <v>431</v>
      </c>
      <c r="B3" s="152" t="s">
        <v>5</v>
      </c>
      <c r="C3" s="147"/>
      <c r="D3" s="152" t="s">
        <v>192</v>
      </c>
      <c r="E3" s="147"/>
      <c r="F3" s="162" t="s">
        <v>33</v>
      </c>
      <c r="G3" s="164"/>
      <c r="H3" s="152" t="s">
        <v>112</v>
      </c>
      <c r="I3" s="147"/>
      <c r="J3" s="152" t="s">
        <v>193</v>
      </c>
      <c r="K3" s="147"/>
      <c r="L3" s="168" t="s">
        <v>445</v>
      </c>
      <c r="M3" s="170"/>
      <c r="N3" s="140" t="s">
        <v>195</v>
      </c>
      <c r="O3" s="173"/>
      <c r="P3" s="175" t="s">
        <v>0</v>
      </c>
      <c r="Q3" s="177"/>
      <c r="R3" s="140" t="s">
        <v>197</v>
      </c>
      <c r="S3" s="173"/>
      <c r="T3" s="179" t="s">
        <v>63</v>
      </c>
      <c r="U3" s="170"/>
      <c r="V3" s="168" t="s">
        <v>433</v>
      </c>
      <c r="W3" s="170"/>
      <c r="X3" s="168" t="s">
        <v>352</v>
      </c>
      <c r="Y3" s="170"/>
      <c r="Z3" s="180" t="s">
        <v>517</v>
      </c>
      <c r="AA3" s="173"/>
      <c r="AB3" s="168" t="s">
        <v>243</v>
      </c>
      <c r="AC3" s="170"/>
      <c r="AD3" s="179" t="s">
        <v>31</v>
      </c>
      <c r="AE3" s="170"/>
      <c r="AF3" s="152" t="s">
        <v>74</v>
      </c>
      <c r="AG3" s="147"/>
      <c r="AH3" s="179" t="s">
        <v>34</v>
      </c>
      <c r="AI3" s="170"/>
      <c r="AJ3" s="181" t="s">
        <v>162</v>
      </c>
      <c r="AK3" s="184"/>
    </row>
    <row r="4" spans="1:38" ht="14.25" customHeight="1">
      <c r="A4" s="148"/>
      <c r="B4" s="153"/>
      <c r="C4" s="149"/>
      <c r="D4" s="153"/>
      <c r="E4" s="149"/>
      <c r="F4" s="163"/>
      <c r="G4" s="165"/>
      <c r="H4" s="153"/>
      <c r="I4" s="149"/>
      <c r="J4" s="153"/>
      <c r="K4" s="149"/>
      <c r="L4" s="169"/>
      <c r="M4" s="171"/>
      <c r="N4" s="172"/>
      <c r="O4" s="174"/>
      <c r="P4" s="176"/>
      <c r="Q4" s="178"/>
      <c r="R4" s="172"/>
      <c r="S4" s="174"/>
      <c r="T4" s="169"/>
      <c r="U4" s="171"/>
      <c r="V4" s="169"/>
      <c r="W4" s="171"/>
      <c r="X4" s="169"/>
      <c r="Y4" s="171"/>
      <c r="Z4" s="172"/>
      <c r="AA4" s="174"/>
      <c r="AB4" s="169"/>
      <c r="AC4" s="171"/>
      <c r="AD4" s="169"/>
      <c r="AE4" s="171"/>
      <c r="AF4" s="153"/>
      <c r="AG4" s="149"/>
      <c r="AH4" s="169"/>
      <c r="AI4" s="171"/>
      <c r="AJ4" s="182"/>
      <c r="AK4" s="182"/>
    </row>
    <row r="5" spans="1:38" ht="14.25" customHeight="1">
      <c r="A5" s="149"/>
      <c r="B5" s="154" t="s">
        <v>18</v>
      </c>
      <c r="C5" s="154" t="s">
        <v>83</v>
      </c>
      <c r="D5" s="160" t="s">
        <v>18</v>
      </c>
      <c r="E5" s="160" t="s">
        <v>83</v>
      </c>
      <c r="F5" s="160" t="s">
        <v>18</v>
      </c>
      <c r="G5" s="160" t="s">
        <v>83</v>
      </c>
      <c r="H5" s="166" t="s">
        <v>18</v>
      </c>
      <c r="I5" s="166" t="s">
        <v>83</v>
      </c>
      <c r="J5" s="166" t="s">
        <v>18</v>
      </c>
      <c r="K5" s="166" t="s">
        <v>83</v>
      </c>
      <c r="L5" s="160" t="s">
        <v>18</v>
      </c>
      <c r="M5" s="160" t="s">
        <v>83</v>
      </c>
      <c r="N5" s="160" t="s">
        <v>18</v>
      </c>
      <c r="O5" s="160" t="s">
        <v>83</v>
      </c>
      <c r="P5" s="160" t="s">
        <v>18</v>
      </c>
      <c r="Q5" s="160" t="s">
        <v>83</v>
      </c>
      <c r="R5" s="166" t="s">
        <v>18</v>
      </c>
      <c r="S5" s="166" t="s">
        <v>83</v>
      </c>
      <c r="T5" s="160" t="s">
        <v>18</v>
      </c>
      <c r="U5" s="160" t="s">
        <v>83</v>
      </c>
      <c r="V5" s="160" t="s">
        <v>18</v>
      </c>
      <c r="W5" s="160" t="s">
        <v>83</v>
      </c>
      <c r="X5" s="166" t="s">
        <v>198</v>
      </c>
      <c r="Y5" s="166" t="s">
        <v>200</v>
      </c>
      <c r="Z5" s="166" t="s">
        <v>18</v>
      </c>
      <c r="AA5" s="166" t="s">
        <v>83</v>
      </c>
      <c r="AB5" s="160" t="s">
        <v>18</v>
      </c>
      <c r="AC5" s="160" t="s">
        <v>83</v>
      </c>
      <c r="AD5" s="166" t="s">
        <v>18</v>
      </c>
      <c r="AE5" s="166" t="s">
        <v>83</v>
      </c>
      <c r="AF5" s="166" t="s">
        <v>18</v>
      </c>
      <c r="AG5" s="166" t="s">
        <v>83</v>
      </c>
      <c r="AH5" s="160" t="s">
        <v>18</v>
      </c>
      <c r="AI5" s="160" t="s">
        <v>83</v>
      </c>
      <c r="AJ5" s="160" t="s">
        <v>18</v>
      </c>
      <c r="AK5" s="185" t="s">
        <v>83</v>
      </c>
    </row>
    <row r="6" spans="1:38" ht="14.25" customHeight="1">
      <c r="A6" s="150" t="s">
        <v>432</v>
      </c>
      <c r="B6" s="155">
        <v>12442</v>
      </c>
      <c r="C6" s="155">
        <v>144093</v>
      </c>
      <c r="D6" s="161">
        <v>35</v>
      </c>
      <c r="E6" s="161">
        <v>431</v>
      </c>
      <c r="F6" s="161">
        <v>1</v>
      </c>
      <c r="G6" s="161">
        <v>8</v>
      </c>
      <c r="H6" s="161">
        <v>1177</v>
      </c>
      <c r="I6" s="161">
        <v>10364</v>
      </c>
      <c r="J6" s="161">
        <v>426</v>
      </c>
      <c r="K6" s="161">
        <v>6666</v>
      </c>
      <c r="L6" s="161">
        <v>28</v>
      </c>
      <c r="M6" s="161">
        <v>646</v>
      </c>
      <c r="N6" s="161">
        <v>154</v>
      </c>
      <c r="O6" s="161">
        <v>3109</v>
      </c>
      <c r="P6" s="161">
        <v>223</v>
      </c>
      <c r="Q6" s="161">
        <v>7571</v>
      </c>
      <c r="R6" s="161">
        <v>3119</v>
      </c>
      <c r="S6" s="161">
        <v>30120</v>
      </c>
      <c r="T6" s="161">
        <v>328</v>
      </c>
      <c r="U6" s="161">
        <v>6770</v>
      </c>
      <c r="V6" s="161">
        <v>955</v>
      </c>
      <c r="W6" s="161">
        <v>4126</v>
      </c>
      <c r="X6" s="161">
        <v>776</v>
      </c>
      <c r="Y6" s="161">
        <v>5547</v>
      </c>
      <c r="Z6" s="161">
        <v>1380</v>
      </c>
      <c r="AA6" s="161">
        <v>11457</v>
      </c>
      <c r="AB6" s="161">
        <v>1151</v>
      </c>
      <c r="AC6" s="161">
        <v>6890</v>
      </c>
      <c r="AD6" s="161">
        <v>410</v>
      </c>
      <c r="AE6" s="161">
        <v>5208</v>
      </c>
      <c r="AF6" s="161">
        <v>1113</v>
      </c>
      <c r="AG6" s="161">
        <v>23666</v>
      </c>
      <c r="AH6" s="161">
        <v>50</v>
      </c>
      <c r="AI6" s="161">
        <v>588</v>
      </c>
      <c r="AJ6" s="161">
        <v>1116</v>
      </c>
      <c r="AK6" s="161">
        <v>20926</v>
      </c>
    </row>
    <row r="7" spans="1:38" ht="14.25" customHeight="1">
      <c r="A7" s="148"/>
      <c r="B7" s="15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</row>
    <row r="8" spans="1:38" ht="14.25" customHeight="1">
      <c r="A8" s="126" t="s">
        <v>201</v>
      </c>
      <c r="B8" s="81">
        <f>VLOOKUP(A8,[1]Sheet1!$B$2:$F$234,2,FALSE)</f>
        <v>158</v>
      </c>
      <c r="C8" s="81">
        <f>VLOOKUP(A8,[1]Sheet1!$B$2:$F$234,3,FALSE)</f>
        <v>2551</v>
      </c>
      <c r="D8" s="81">
        <f>VLOOKUP(A8,[1]Sheet1!$B$2:$F$234,4,FALSE)</f>
        <v>1</v>
      </c>
      <c r="E8" s="81">
        <f>VLOOKUP(A8,[1]Sheet1!$B$2:$F$234,5,FALSE)</f>
        <v>7</v>
      </c>
      <c r="F8" s="81">
        <f>VLOOKUP(A8,[1]Sheet1!$B$2:$I$234,6,FALSE)</f>
        <v>1</v>
      </c>
      <c r="G8" s="81">
        <f>VLOOKUP(A8,[1]Sheet1!$B$2:$I$234,7,FALSE)</f>
        <v>8</v>
      </c>
      <c r="H8" s="45">
        <f>VLOOKUP(A8,[1]Sheet1!$B$2:$J$234,8,FALSE)</f>
        <v>17</v>
      </c>
      <c r="I8" s="45">
        <f>VLOOKUP(A8,[1]Sheet1!$B$2:$J$234,9,FALSE)</f>
        <v>166</v>
      </c>
      <c r="J8" s="45">
        <f>VLOOKUP(A8,[1]Sheet1!$B$2:$L$234,10,FALSE)</f>
        <v>3</v>
      </c>
      <c r="K8" s="45">
        <f>VLOOKUP(A8,[1]Sheet1!$B$2:$L$234,11,FALSE)</f>
        <v>55</v>
      </c>
      <c r="L8" s="75" t="str">
        <f>VLOOKUP(A8,[1]Sheet1!$B$2:$N$234,12,FALSE)</f>
        <v>-</v>
      </c>
      <c r="M8" s="75" t="str">
        <f>VLOOKUP(A8,[1]Sheet1!$B$2:$N$234,13,FALSE)</f>
        <v>-</v>
      </c>
      <c r="N8" s="81">
        <f>VLOOKUP(A8,[1]Sheet1!$B$2:$P$234,14,FALSE)</f>
        <v>1</v>
      </c>
      <c r="O8" s="81">
        <f>VLOOKUP(A8,[1]Sheet1!$B$2:$P$234,15,FALSE)</f>
        <v>63</v>
      </c>
      <c r="P8" s="45">
        <f>VLOOKUP(A8,[1]Sheet1!$B$2:$R$234,16,FALSE)</f>
        <v>3</v>
      </c>
      <c r="Q8" s="45">
        <f>VLOOKUP(A8,[1]Sheet1!$B$2:$R$234,17,FALSE)</f>
        <v>49</v>
      </c>
      <c r="R8" s="45">
        <f>VLOOKUP(A8,[1]Sheet1!$B$2:$T$234,18,FALSE)</f>
        <v>75</v>
      </c>
      <c r="S8" s="45">
        <f>VLOOKUP(A8,[1]Sheet1!$B$2:$T$234,19,FALSE)</f>
        <v>1348</v>
      </c>
      <c r="T8" s="45">
        <f>VLOOKUP(A8,[1]Sheet1!$B$2:$V$234,20,FALSE)</f>
        <v>6</v>
      </c>
      <c r="U8" s="45">
        <f>VLOOKUP(A8,[1]Sheet1!$B$2:$V$234,21,FALSE)</f>
        <v>36</v>
      </c>
      <c r="V8" s="45">
        <f>VLOOKUP(A8,[1]Sheet1!$B$2:$X$234,22,FALSE)</f>
        <v>6</v>
      </c>
      <c r="W8" s="45">
        <f>VLOOKUP(A8,[1]Sheet1!$B$2:$X$234,23,FALSE)</f>
        <v>32</v>
      </c>
      <c r="X8" s="45">
        <f>VLOOKUP(A8,[1]Sheet1!$B$2:$AL$234,24,FALSE)</f>
        <v>5</v>
      </c>
      <c r="Y8" s="45">
        <f>VLOOKUP(A8,[1]Sheet1!$B$2:$AM$234,25,FALSE)</f>
        <v>66</v>
      </c>
      <c r="Z8" s="45">
        <f>VLOOKUP(A8,[1]Sheet1!$B$2:$AB$234,26,FALSE)</f>
        <v>12</v>
      </c>
      <c r="AA8" s="45">
        <f>VLOOKUP(A8,[1]Sheet1!$B$2:$AB$234,27,FALSE)</f>
        <v>112</v>
      </c>
      <c r="AB8" s="45">
        <f>VLOOKUP(A8,[1]Sheet1!$B$2:$AD$234,28,FALSE)</f>
        <v>2</v>
      </c>
      <c r="AC8" s="45">
        <f>VLOOKUP(A8,[1]Sheet1!$B$2:$AD$234,29,FALSE)</f>
        <v>3</v>
      </c>
      <c r="AD8" s="45">
        <f>VLOOKUP(A8,[1]Sheet1!$B$2:$AF$234,30,FALSE)</f>
        <v>2</v>
      </c>
      <c r="AE8" s="45">
        <f>VLOOKUP(A8,[1]Sheet1!$B$2:$AF$234,31,FALSE)</f>
        <v>2</v>
      </c>
      <c r="AF8" s="45">
        <f>VLOOKUP(A8,[1]Sheet1!$B$2:$AH$234,32,FALSE)</f>
        <v>12</v>
      </c>
      <c r="AG8" s="45">
        <f>VLOOKUP(A8,[1]Sheet1!$B$2:$AH$234,33,FALSE)</f>
        <v>423</v>
      </c>
      <c r="AH8" s="81">
        <f>VLOOKUP(A8,[1]Sheet1!$B$2:$AJ$234,34,FALSE)</f>
        <v>1</v>
      </c>
      <c r="AI8" s="81">
        <f>VLOOKUP(A8,[1]Sheet1!$B$2:$AJ$234,35,FALSE)</f>
        <v>20</v>
      </c>
      <c r="AJ8" s="45">
        <f>VLOOKUP(A8,[1]Sheet1!$B$2:$AL$234,36,FALSE)</f>
        <v>11</v>
      </c>
      <c r="AK8" s="45">
        <f>VLOOKUP(A8,[1]Sheet1!$B$2:$AL$234,37,FALSE)</f>
        <v>161</v>
      </c>
      <c r="AL8" s="23"/>
    </row>
    <row r="9" spans="1:38" ht="14.25" customHeight="1">
      <c r="A9" s="126" t="s">
        <v>286</v>
      </c>
      <c r="B9" s="81">
        <f>VLOOKUP(A9,[1]Sheet1!$B$2:$F$234,2,FALSE)</f>
        <v>4</v>
      </c>
      <c r="C9" s="81">
        <f>VLOOKUP(A9,[1]Sheet1!$B$2:$F$234,3,FALSE)</f>
        <v>43</v>
      </c>
      <c r="D9" s="75" t="str">
        <f>VLOOKUP(A9,[1]Sheet1!$B$2:$F$234,4,FALSE)</f>
        <v>-</v>
      </c>
      <c r="E9" s="75" t="str">
        <f>VLOOKUP(A9,[1]Sheet1!$B$2:$F$234,5,FALSE)</f>
        <v>-</v>
      </c>
      <c r="F9" s="75" t="str">
        <f>VLOOKUP(A9,[1]Sheet1!$B$2:$I$234,6,FALSE)</f>
        <v>-</v>
      </c>
      <c r="G9" s="75" t="str">
        <f>VLOOKUP(A9,[1]Sheet1!$B$2:$I$234,7,FALSE)</f>
        <v>-</v>
      </c>
      <c r="H9" s="45">
        <f>VLOOKUP(A9,[1]Sheet1!$B$2:$J$234,8,FALSE)</f>
        <v>2</v>
      </c>
      <c r="I9" s="45">
        <f>VLOOKUP(A9,[1]Sheet1!$B$2:$J$234,9,FALSE)</f>
        <v>2</v>
      </c>
      <c r="J9" s="45" t="str">
        <f>VLOOKUP(A9,[1]Sheet1!$B$2:$L$234,10,FALSE)</f>
        <v>-</v>
      </c>
      <c r="K9" s="45" t="str">
        <f>VLOOKUP(A9,[1]Sheet1!$B$2:$L$234,11,FALSE)</f>
        <v>-</v>
      </c>
      <c r="L9" s="75" t="str">
        <f>VLOOKUP(A9,[1]Sheet1!$B$2:$N$234,12,FALSE)</f>
        <v>-</v>
      </c>
      <c r="M9" s="75" t="str">
        <f>VLOOKUP(A9,[1]Sheet1!$B$2:$N$234,13,FALSE)</f>
        <v>-</v>
      </c>
      <c r="N9" s="75" t="str">
        <f>VLOOKUP(A9,[1]Sheet1!$B$2:$P$234,14,FALSE)</f>
        <v>-</v>
      </c>
      <c r="O9" s="75" t="str">
        <f>VLOOKUP(A9,[1]Sheet1!$B$2:$P$234,15,FALSE)</f>
        <v>-</v>
      </c>
      <c r="P9" s="45" t="str">
        <f>VLOOKUP(A9,[1]Sheet1!$B$2:$R$234,16,FALSE)</f>
        <v>-</v>
      </c>
      <c r="Q9" s="45" t="str">
        <f>VLOOKUP(A9,[1]Sheet1!$B$2:$R$234,17,FALSE)</f>
        <v>-</v>
      </c>
      <c r="R9" s="45" t="str">
        <f>VLOOKUP(A9,[1]Sheet1!$B$2:$T$234,18,FALSE)</f>
        <v>-</v>
      </c>
      <c r="S9" s="45" t="str">
        <f>VLOOKUP(A9,[1]Sheet1!$B$2:$T$234,19,FALSE)</f>
        <v>-</v>
      </c>
      <c r="T9" s="45" t="str">
        <f>VLOOKUP(A9,[1]Sheet1!$B$2:$V$234,20,FALSE)</f>
        <v>-</v>
      </c>
      <c r="U9" s="45" t="str">
        <f>VLOOKUP(A9,[1]Sheet1!$B$2:$V$234,21,FALSE)</f>
        <v>-</v>
      </c>
      <c r="V9" s="45" t="str">
        <f>VLOOKUP(A9,[1]Sheet1!$B$2:$X$234,22,FALSE)</f>
        <v>-</v>
      </c>
      <c r="W9" s="45" t="str">
        <f>VLOOKUP(A9,[1]Sheet1!$B$2:$X$234,23,FALSE)</f>
        <v>-</v>
      </c>
      <c r="X9" s="45" t="str">
        <f>VLOOKUP(A9,[1]Sheet1!$B$2:$AL$234,24,FALSE)</f>
        <v>-</v>
      </c>
      <c r="Y9" s="45" t="str">
        <f>VLOOKUP(A9,[1]Sheet1!$B$2:$AM$234,25,FALSE)</f>
        <v>-</v>
      </c>
      <c r="Z9" s="45" t="str">
        <f>VLOOKUP(A9,[1]Sheet1!$B$2:$AB$234,26,FALSE)</f>
        <v>-</v>
      </c>
      <c r="AA9" s="45" t="str">
        <f>VLOOKUP(A9,[1]Sheet1!$B$2:$AB$234,27,FALSE)</f>
        <v>-</v>
      </c>
      <c r="AB9" s="45" t="str">
        <f>VLOOKUP(A9,[1]Sheet1!$B$2:$AD$234,28,FALSE)</f>
        <v>-</v>
      </c>
      <c r="AC9" s="45" t="str">
        <f>VLOOKUP(A9,[1]Sheet1!$B$2:$AD$234,29,FALSE)</f>
        <v>-</v>
      </c>
      <c r="AD9" s="45" t="str">
        <f>VLOOKUP(A9,[1]Sheet1!$B$2:$AF$234,30,FALSE)</f>
        <v>-</v>
      </c>
      <c r="AE9" s="45" t="str">
        <f>VLOOKUP(A9,[1]Sheet1!$B$2:$AF$234,31,FALSE)</f>
        <v>-</v>
      </c>
      <c r="AF9" s="45">
        <f>VLOOKUP(A9,[1]Sheet1!$B$2:$AH$234,32,FALSE)</f>
        <v>1</v>
      </c>
      <c r="AG9" s="45">
        <f>VLOOKUP(A9,[1]Sheet1!$B$2:$AH$234,33,FALSE)</f>
        <v>39</v>
      </c>
      <c r="AH9" s="75" t="str">
        <f>VLOOKUP(A9,[1]Sheet1!$B$2:$AJ$234,34,FALSE)</f>
        <v>-</v>
      </c>
      <c r="AI9" s="75" t="str">
        <f>VLOOKUP(A9,[1]Sheet1!$B$2:$AJ$234,35,FALSE)</f>
        <v>-</v>
      </c>
      <c r="AJ9" s="45">
        <f>VLOOKUP(A9,[1]Sheet1!$B$2:$AL$234,36,FALSE)</f>
        <v>1</v>
      </c>
      <c r="AK9" s="45">
        <f>VLOOKUP(A9,[1]Sheet1!$B$2:$AL$234,37,FALSE)</f>
        <v>2</v>
      </c>
      <c r="AL9" s="23"/>
    </row>
    <row r="10" spans="1:38" ht="14.25" customHeight="1">
      <c r="A10" s="126" t="s">
        <v>490</v>
      </c>
      <c r="B10" s="81">
        <f>VLOOKUP(A10,[1]Sheet1!$B$2:$F$234,2,FALSE)</f>
        <v>178</v>
      </c>
      <c r="C10" s="81">
        <f>VLOOKUP(A10,[1]Sheet1!$B$2:$F$234,3,FALSE)</f>
        <v>1694</v>
      </c>
      <c r="D10" s="75">
        <f>VLOOKUP(A10,[1]Sheet1!$B$2:$F$234,4,FALSE)</f>
        <v>1</v>
      </c>
      <c r="E10" s="75">
        <f>VLOOKUP(A10,[1]Sheet1!$B$2:$F$234,5,FALSE)</f>
        <v>3</v>
      </c>
      <c r="F10" s="75" t="str">
        <f>VLOOKUP(A10,[1]Sheet1!$B$2:$I$234,6,FALSE)</f>
        <v>-</v>
      </c>
      <c r="G10" s="75" t="str">
        <f>VLOOKUP(A10,[1]Sheet1!$B$2:$I$234,7,FALSE)</f>
        <v>-</v>
      </c>
      <c r="H10" s="45">
        <f>VLOOKUP(A10,[1]Sheet1!$B$2:$J$234,8,FALSE)</f>
        <v>7</v>
      </c>
      <c r="I10" s="45">
        <f>VLOOKUP(A10,[1]Sheet1!$B$2:$J$234,9,FALSE)</f>
        <v>91</v>
      </c>
      <c r="J10" s="45">
        <f>VLOOKUP(A10,[1]Sheet1!$B$2:$L$234,10,FALSE)</f>
        <v>4</v>
      </c>
      <c r="K10" s="45">
        <f>VLOOKUP(A10,[1]Sheet1!$B$2:$L$234,11,FALSE)</f>
        <v>61</v>
      </c>
      <c r="L10" s="75" t="str">
        <f>VLOOKUP(A10,[1]Sheet1!$B$2:$N$234,12,FALSE)</f>
        <v>-</v>
      </c>
      <c r="M10" s="75" t="str">
        <f>VLOOKUP(A10,[1]Sheet1!$B$2:$N$234,13,FALSE)</f>
        <v>-</v>
      </c>
      <c r="N10" s="75">
        <f>VLOOKUP(A10,[1]Sheet1!$B$2:$P$234,14,FALSE)</f>
        <v>1</v>
      </c>
      <c r="O10" s="75">
        <f>VLOOKUP(A10,[1]Sheet1!$B$2:$P$234,15,FALSE)</f>
        <v>1</v>
      </c>
      <c r="P10" s="45">
        <f>VLOOKUP(A10,[1]Sheet1!$B$2:$R$234,16,FALSE)</f>
        <v>3</v>
      </c>
      <c r="Q10" s="45">
        <f>VLOOKUP(A10,[1]Sheet1!$B$2:$R$234,17,FALSE)</f>
        <v>44</v>
      </c>
      <c r="R10" s="45">
        <f>VLOOKUP(A10,[1]Sheet1!$B$2:$T$234,18,FALSE)</f>
        <v>37</v>
      </c>
      <c r="S10" s="45">
        <f>VLOOKUP(A10,[1]Sheet1!$B$2:$T$234,19,FALSE)</f>
        <v>211</v>
      </c>
      <c r="T10" s="45">
        <f>VLOOKUP(A10,[1]Sheet1!$B$2:$V$234,20,FALSE)</f>
        <v>6</v>
      </c>
      <c r="U10" s="45">
        <f>VLOOKUP(A10,[1]Sheet1!$B$2:$V$234,21,FALSE)</f>
        <v>116</v>
      </c>
      <c r="V10" s="45">
        <f>VLOOKUP(A10,[1]Sheet1!$B$2:$X$234,22,FALSE)</f>
        <v>14</v>
      </c>
      <c r="W10" s="45">
        <f>VLOOKUP(A10,[1]Sheet1!$B$2:$X$234,23,FALSE)</f>
        <v>52</v>
      </c>
      <c r="X10" s="45">
        <f>VLOOKUP(A10,[1]Sheet1!$B$2:$AL$234,24,FALSE)</f>
        <v>16</v>
      </c>
      <c r="Y10" s="45">
        <f>VLOOKUP(A10,[1]Sheet1!$B$2:$AM$234,25,FALSE)</f>
        <v>115</v>
      </c>
      <c r="Z10" s="45">
        <f>VLOOKUP(A10,[1]Sheet1!$B$2:$AB$234,26,FALSE)</f>
        <v>16</v>
      </c>
      <c r="AA10" s="45">
        <f>VLOOKUP(A10,[1]Sheet1!$B$2:$AB$234,27,FALSE)</f>
        <v>145</v>
      </c>
      <c r="AB10" s="45">
        <f>VLOOKUP(A10,[1]Sheet1!$B$2:$AD$234,28,FALSE)</f>
        <v>21</v>
      </c>
      <c r="AC10" s="45">
        <f>VLOOKUP(A10,[1]Sheet1!$B$2:$AD$234,29,FALSE)</f>
        <v>47</v>
      </c>
      <c r="AD10" s="45">
        <f>VLOOKUP(A10,[1]Sheet1!$B$2:$AF$234,30,FALSE)</f>
        <v>16</v>
      </c>
      <c r="AE10" s="45">
        <f>VLOOKUP(A10,[1]Sheet1!$B$2:$AF$234,31,FALSE)</f>
        <v>150</v>
      </c>
      <c r="AF10" s="45">
        <f>VLOOKUP(A10,[1]Sheet1!$B$2:$AH$234,32,FALSE)</f>
        <v>28</v>
      </c>
      <c r="AG10" s="45">
        <f>VLOOKUP(A10,[1]Sheet1!$B$2:$AH$234,33,FALSE)</f>
        <v>630</v>
      </c>
      <c r="AH10" s="75">
        <f>VLOOKUP(A10,[1]Sheet1!$B$2:$AJ$234,34,FALSE)</f>
        <v>1</v>
      </c>
      <c r="AI10" s="75">
        <f>VLOOKUP(A10,[1]Sheet1!$B$2:$AJ$234,35,FALSE)</f>
        <v>4</v>
      </c>
      <c r="AJ10" s="45">
        <f>VLOOKUP(A10,[1]Sheet1!$B$2:$AL$234,36,FALSE)</f>
        <v>7</v>
      </c>
      <c r="AK10" s="45">
        <f>VLOOKUP(A10,[1]Sheet1!$B$2:$AL$234,37,FALSE)</f>
        <v>24</v>
      </c>
      <c r="AL10" s="23"/>
    </row>
    <row r="11" spans="1:38" ht="14.25" customHeight="1">
      <c r="A11" s="126" t="s">
        <v>326</v>
      </c>
      <c r="B11" s="81">
        <f>VLOOKUP(A11,[1]Sheet1!$B$2:$F$234,2,FALSE)</f>
        <v>43</v>
      </c>
      <c r="C11" s="81">
        <f>VLOOKUP(A11,[1]Sheet1!$B$2:$F$234,3,FALSE)</f>
        <v>504</v>
      </c>
      <c r="D11" s="75" t="str">
        <f>VLOOKUP(A11,[1]Sheet1!$B$2:$F$234,4,FALSE)</f>
        <v>-</v>
      </c>
      <c r="E11" s="75" t="str">
        <f>VLOOKUP(A11,[1]Sheet1!$B$2:$F$234,5,FALSE)</f>
        <v>-</v>
      </c>
      <c r="F11" s="75" t="str">
        <f>VLOOKUP(A11,[1]Sheet1!$B$2:$I$234,6,FALSE)</f>
        <v>-</v>
      </c>
      <c r="G11" s="75" t="str">
        <f>VLOOKUP(A11,[1]Sheet1!$B$2:$I$234,7,FALSE)</f>
        <v>-</v>
      </c>
      <c r="H11" s="45">
        <f>VLOOKUP(A11,[1]Sheet1!$B$2:$J$234,8,FALSE)</f>
        <v>1</v>
      </c>
      <c r="I11" s="45">
        <f>VLOOKUP(A11,[1]Sheet1!$B$2:$J$234,9,FALSE)</f>
        <v>19</v>
      </c>
      <c r="J11" s="45" t="str">
        <f>VLOOKUP(A11,[1]Sheet1!$B$2:$L$234,10,FALSE)</f>
        <v>-</v>
      </c>
      <c r="K11" s="45" t="str">
        <f>VLOOKUP(A11,[1]Sheet1!$B$2:$L$234,11,FALSE)</f>
        <v>-</v>
      </c>
      <c r="L11" s="75" t="str">
        <f>VLOOKUP(A11,[1]Sheet1!$B$2:$N$234,12,FALSE)</f>
        <v>-</v>
      </c>
      <c r="M11" s="75" t="str">
        <f>VLOOKUP(A11,[1]Sheet1!$B$2:$N$234,13,FALSE)</f>
        <v>-</v>
      </c>
      <c r="N11" s="75" t="str">
        <f>VLOOKUP(A11,[1]Sheet1!$B$2:$P$234,14,FALSE)</f>
        <v>-</v>
      </c>
      <c r="O11" s="75" t="str">
        <f>VLOOKUP(A11,[1]Sheet1!$B$2:$P$234,15,FALSE)</f>
        <v>-</v>
      </c>
      <c r="P11" s="45" t="str">
        <f>VLOOKUP(A11,[1]Sheet1!$B$2:$R$234,16,FALSE)</f>
        <v>-</v>
      </c>
      <c r="Q11" s="45" t="str">
        <f>VLOOKUP(A11,[1]Sheet1!$B$2:$R$234,17,FALSE)</f>
        <v>-</v>
      </c>
      <c r="R11" s="45">
        <f>VLOOKUP(A11,[1]Sheet1!$B$2:$T$234,18,FALSE)</f>
        <v>12</v>
      </c>
      <c r="S11" s="45">
        <f>VLOOKUP(A11,[1]Sheet1!$B$2:$T$234,19,FALSE)</f>
        <v>66</v>
      </c>
      <c r="T11" s="45" t="str">
        <f>VLOOKUP(A11,[1]Sheet1!$B$2:$V$234,20,FALSE)</f>
        <v>-</v>
      </c>
      <c r="U11" s="45" t="str">
        <f>VLOOKUP(A11,[1]Sheet1!$B$2:$V$234,21,FALSE)</f>
        <v>-</v>
      </c>
      <c r="V11" s="45">
        <f>VLOOKUP(A11,[1]Sheet1!$B$2:$X$234,22,FALSE)</f>
        <v>3</v>
      </c>
      <c r="W11" s="45">
        <f>VLOOKUP(A11,[1]Sheet1!$B$2:$X$234,23,FALSE)</f>
        <v>20</v>
      </c>
      <c r="X11" s="45">
        <f>VLOOKUP(A11,[1]Sheet1!$B$2:$AL$234,24,FALSE)</f>
        <v>7</v>
      </c>
      <c r="Y11" s="45">
        <f>VLOOKUP(A11,[1]Sheet1!$B$2:$AM$234,25,FALSE)</f>
        <v>30</v>
      </c>
      <c r="Z11" s="45">
        <f>VLOOKUP(A11,[1]Sheet1!$B$2:$AB$234,26,FALSE)</f>
        <v>4</v>
      </c>
      <c r="AA11" s="45">
        <f>VLOOKUP(A11,[1]Sheet1!$B$2:$AB$234,27,FALSE)</f>
        <v>9</v>
      </c>
      <c r="AB11" s="45">
        <f>VLOOKUP(A11,[1]Sheet1!$B$2:$AD$234,28,FALSE)</f>
        <v>7</v>
      </c>
      <c r="AC11" s="45">
        <f>VLOOKUP(A11,[1]Sheet1!$B$2:$AD$234,29,FALSE)</f>
        <v>59</v>
      </c>
      <c r="AD11" s="45" t="str">
        <f>VLOOKUP(A11,[1]Sheet1!$B$2:$AF$234,30,FALSE)</f>
        <v>-</v>
      </c>
      <c r="AE11" s="45" t="str">
        <f>VLOOKUP(A11,[1]Sheet1!$B$2:$AF$234,31,FALSE)</f>
        <v>-</v>
      </c>
      <c r="AF11" s="45">
        <f>VLOOKUP(A11,[1]Sheet1!$B$2:$AH$234,32,FALSE)</f>
        <v>3</v>
      </c>
      <c r="AG11" s="45">
        <f>VLOOKUP(A11,[1]Sheet1!$B$2:$AH$234,33,FALSE)</f>
        <v>15</v>
      </c>
      <c r="AH11" s="75">
        <f>VLOOKUP(A11,[1]Sheet1!$B$2:$AJ$234,34,FALSE)</f>
        <v>2</v>
      </c>
      <c r="AI11" s="75">
        <f>VLOOKUP(A11,[1]Sheet1!$B$2:$AJ$234,35,FALSE)</f>
        <v>238</v>
      </c>
      <c r="AJ11" s="45">
        <f>VLOOKUP(A11,[1]Sheet1!$B$2:$AL$234,36,FALSE)</f>
        <v>4</v>
      </c>
      <c r="AK11" s="45">
        <f>VLOOKUP(A11,[1]Sheet1!$B$2:$AL$234,37,FALSE)</f>
        <v>48</v>
      </c>
      <c r="AL11" s="23"/>
    </row>
    <row r="12" spans="1:38" ht="14.25" customHeight="1">
      <c r="A12" s="126" t="s">
        <v>202</v>
      </c>
      <c r="B12" s="81">
        <f>VLOOKUP(A12,[1]Sheet1!$B$2:$F$234,2,FALSE)</f>
        <v>5</v>
      </c>
      <c r="C12" s="81">
        <f>VLOOKUP(A12,[1]Sheet1!$B$2:$F$234,3,FALSE)</f>
        <v>18</v>
      </c>
      <c r="D12" s="75" t="str">
        <f>VLOOKUP(A12,[1]Sheet1!$B$2:$F$234,4,FALSE)</f>
        <v>-</v>
      </c>
      <c r="E12" s="75" t="str">
        <f>VLOOKUP(A12,[1]Sheet1!$B$2:$F$234,5,FALSE)</f>
        <v>-</v>
      </c>
      <c r="F12" s="75" t="str">
        <f>VLOOKUP(A12,[1]Sheet1!$B$2:$I$234,6,FALSE)</f>
        <v>-</v>
      </c>
      <c r="G12" s="75" t="str">
        <f>VLOOKUP(A12,[1]Sheet1!$B$2:$I$234,7,FALSE)</f>
        <v>-</v>
      </c>
      <c r="H12" s="45">
        <f>VLOOKUP(A12,[1]Sheet1!$B$2:$J$234,8,FALSE)</f>
        <v>1</v>
      </c>
      <c r="I12" s="45">
        <f>VLOOKUP(A12,[1]Sheet1!$B$2:$J$234,9,FALSE)</f>
        <v>4</v>
      </c>
      <c r="J12" s="45" t="str">
        <f>VLOOKUP(A12,[1]Sheet1!$B$2:$L$234,10,FALSE)</f>
        <v>-</v>
      </c>
      <c r="K12" s="45" t="str">
        <f>VLOOKUP(A12,[1]Sheet1!$B$2:$L$234,11,FALSE)</f>
        <v>-</v>
      </c>
      <c r="L12" s="75" t="str">
        <f>VLOOKUP(A12,[1]Sheet1!$B$2:$N$234,12,FALSE)</f>
        <v>-</v>
      </c>
      <c r="M12" s="75" t="str">
        <f>VLOOKUP(A12,[1]Sheet1!$B$2:$N$234,13,FALSE)</f>
        <v>-</v>
      </c>
      <c r="N12" s="75" t="str">
        <f>VLOOKUP(A12,[1]Sheet1!$B$2:$P$234,14,FALSE)</f>
        <v>-</v>
      </c>
      <c r="O12" s="75" t="str">
        <f>VLOOKUP(A12,[1]Sheet1!$B$2:$P$234,15,FALSE)</f>
        <v>-</v>
      </c>
      <c r="P12" s="45" t="str">
        <f>VLOOKUP(A12,[1]Sheet1!$B$2:$R$234,16,FALSE)</f>
        <v>-</v>
      </c>
      <c r="Q12" s="45" t="str">
        <f>VLOOKUP(A12,[1]Sheet1!$B$2:$R$234,17,FALSE)</f>
        <v>-</v>
      </c>
      <c r="R12" s="45">
        <f>VLOOKUP(A12,[1]Sheet1!$B$2:$T$234,18,FALSE)</f>
        <v>2</v>
      </c>
      <c r="S12" s="45">
        <f>VLOOKUP(A12,[1]Sheet1!$B$2:$T$234,19,FALSE)</f>
        <v>8</v>
      </c>
      <c r="T12" s="45" t="str">
        <f>VLOOKUP(A12,[1]Sheet1!$B$2:$V$234,20,FALSE)</f>
        <v>-</v>
      </c>
      <c r="U12" s="45" t="str">
        <f>VLOOKUP(A12,[1]Sheet1!$B$2:$V$234,21,FALSE)</f>
        <v>-</v>
      </c>
      <c r="V12" s="45">
        <f>VLOOKUP(A12,[1]Sheet1!$B$2:$X$234,22,FALSE)</f>
        <v>1</v>
      </c>
      <c r="W12" s="45">
        <f>VLOOKUP(A12,[1]Sheet1!$B$2:$X$234,23,FALSE)</f>
        <v>1</v>
      </c>
      <c r="X12" s="45" t="str">
        <f>VLOOKUP(A12,[1]Sheet1!$B$2:$AL$234,24,FALSE)</f>
        <v>-</v>
      </c>
      <c r="Y12" s="45" t="str">
        <f>VLOOKUP(A12,[1]Sheet1!$B$2:$AM$234,25,FALSE)</f>
        <v>-</v>
      </c>
      <c r="Z12" s="45" t="str">
        <f>VLOOKUP(A12,[1]Sheet1!$B$2:$AB$234,26,FALSE)</f>
        <v>-</v>
      </c>
      <c r="AA12" s="45" t="str">
        <f>VLOOKUP(A12,[1]Sheet1!$B$2:$AB$234,27,FALSE)</f>
        <v>-</v>
      </c>
      <c r="AB12" s="45" t="str">
        <f>VLOOKUP(A12,[1]Sheet1!$B$2:$AD$234,28,FALSE)</f>
        <v>-</v>
      </c>
      <c r="AC12" s="45" t="str">
        <f>VLOOKUP(A12,[1]Sheet1!$B$2:$AD$234,29,FALSE)</f>
        <v>-</v>
      </c>
      <c r="AD12" s="45" t="str">
        <f>VLOOKUP(A12,[1]Sheet1!$B$2:$AF$234,30,FALSE)</f>
        <v>-</v>
      </c>
      <c r="AE12" s="45" t="str">
        <f>VLOOKUP(A12,[1]Sheet1!$B$2:$AF$234,31,FALSE)</f>
        <v>-</v>
      </c>
      <c r="AF12" s="45" t="str">
        <f>VLOOKUP(A12,[1]Sheet1!$B$2:$AH$234,32,FALSE)</f>
        <v>-</v>
      </c>
      <c r="AG12" s="45" t="str">
        <f>VLOOKUP(A12,[1]Sheet1!$B$2:$AH$234,33,FALSE)</f>
        <v>-</v>
      </c>
      <c r="AH12" s="75" t="str">
        <f>VLOOKUP(A12,[1]Sheet1!$B$2:$AJ$234,34,FALSE)</f>
        <v>-</v>
      </c>
      <c r="AI12" s="75" t="str">
        <f>VLOOKUP(A12,[1]Sheet1!$B$2:$AJ$234,35,FALSE)</f>
        <v>-</v>
      </c>
      <c r="AJ12" s="45">
        <f>VLOOKUP(A12,[1]Sheet1!$B$2:$AL$234,36,FALSE)</f>
        <v>1</v>
      </c>
      <c r="AK12" s="45">
        <f>VLOOKUP(A12,[1]Sheet1!$B$2:$AL$234,37,FALSE)</f>
        <v>5</v>
      </c>
      <c r="AL12" s="23"/>
    </row>
    <row r="13" spans="1:38" ht="14.25" customHeight="1">
      <c r="A13" s="126" t="s">
        <v>205</v>
      </c>
      <c r="B13" s="81">
        <f>VLOOKUP(A13,[1]Sheet1!$B$2:$F$234,2,FALSE)</f>
        <v>17</v>
      </c>
      <c r="C13" s="81">
        <f>VLOOKUP(A13,[1]Sheet1!$B$2:$F$234,3,FALSE)</f>
        <v>106</v>
      </c>
      <c r="D13" s="75" t="str">
        <f>VLOOKUP(A13,[1]Sheet1!$B$2:$F$234,4,FALSE)</f>
        <v>-</v>
      </c>
      <c r="E13" s="75" t="str">
        <f>VLOOKUP(A13,[1]Sheet1!$B$2:$F$234,5,FALSE)</f>
        <v>-</v>
      </c>
      <c r="F13" s="75" t="str">
        <f>VLOOKUP(A13,[1]Sheet1!$B$2:$I$234,6,FALSE)</f>
        <v>-</v>
      </c>
      <c r="G13" s="75" t="str">
        <f>VLOOKUP(A13,[1]Sheet1!$B$2:$I$234,7,FALSE)</f>
        <v>-</v>
      </c>
      <c r="H13" s="45" t="str">
        <f>VLOOKUP(A13,[1]Sheet1!$B$2:$J$234,8,FALSE)</f>
        <v>-</v>
      </c>
      <c r="I13" s="45" t="str">
        <f>VLOOKUP(A13,[1]Sheet1!$B$2:$J$234,9,FALSE)</f>
        <v>-</v>
      </c>
      <c r="J13" s="45">
        <f>VLOOKUP(A13,[1]Sheet1!$B$2:$L$234,10,FALSE)</f>
        <v>1</v>
      </c>
      <c r="K13" s="45">
        <f>VLOOKUP(A13,[1]Sheet1!$B$2:$L$234,11,FALSE)</f>
        <v>2</v>
      </c>
      <c r="L13" s="75" t="str">
        <f>VLOOKUP(A13,[1]Sheet1!$B$2:$N$234,12,FALSE)</f>
        <v>-</v>
      </c>
      <c r="M13" s="75" t="str">
        <f>VLOOKUP(A13,[1]Sheet1!$B$2:$N$234,13,FALSE)</f>
        <v>-</v>
      </c>
      <c r="N13" s="75" t="str">
        <f>VLOOKUP(A13,[1]Sheet1!$B$2:$P$234,14,FALSE)</f>
        <v>-</v>
      </c>
      <c r="O13" s="75" t="str">
        <f>VLOOKUP(A13,[1]Sheet1!$B$2:$P$234,15,FALSE)</f>
        <v>-</v>
      </c>
      <c r="P13" s="45" t="str">
        <f>VLOOKUP(A13,[1]Sheet1!$B$2:$R$234,16,FALSE)</f>
        <v>-</v>
      </c>
      <c r="Q13" s="45" t="str">
        <f>VLOOKUP(A13,[1]Sheet1!$B$2:$R$234,17,FALSE)</f>
        <v>-</v>
      </c>
      <c r="R13" s="45">
        <f>VLOOKUP(A13,[1]Sheet1!$B$2:$T$234,18,FALSE)</f>
        <v>6</v>
      </c>
      <c r="S13" s="45">
        <f>VLOOKUP(A13,[1]Sheet1!$B$2:$T$234,19,FALSE)</f>
        <v>82</v>
      </c>
      <c r="T13" s="45" t="str">
        <f>VLOOKUP(A13,[1]Sheet1!$B$2:$V$234,20,FALSE)</f>
        <v>-</v>
      </c>
      <c r="U13" s="45" t="str">
        <f>VLOOKUP(A13,[1]Sheet1!$B$2:$V$234,21,FALSE)</f>
        <v>-</v>
      </c>
      <c r="V13" s="45">
        <f>VLOOKUP(A13,[1]Sheet1!$B$2:$X$234,22,FALSE)</f>
        <v>3</v>
      </c>
      <c r="W13" s="45">
        <f>VLOOKUP(A13,[1]Sheet1!$B$2:$X$234,23,FALSE)</f>
        <v>3</v>
      </c>
      <c r="X13" s="45">
        <f>VLOOKUP(A13,[1]Sheet1!$B$2:$AL$234,24,FALSE)</f>
        <v>1</v>
      </c>
      <c r="Y13" s="45">
        <f>VLOOKUP(A13,[1]Sheet1!$B$2:$AM$234,25,FALSE)</f>
        <v>3</v>
      </c>
      <c r="Z13" s="45">
        <f>VLOOKUP(A13,[1]Sheet1!$B$2:$AB$234,26,FALSE)</f>
        <v>1</v>
      </c>
      <c r="AA13" s="45">
        <f>VLOOKUP(A13,[1]Sheet1!$B$2:$AB$234,27,FALSE)</f>
        <v>2</v>
      </c>
      <c r="AB13" s="45">
        <f>VLOOKUP(A13,[1]Sheet1!$B$2:$AD$234,28,FALSE)</f>
        <v>4</v>
      </c>
      <c r="AC13" s="45">
        <f>VLOOKUP(A13,[1]Sheet1!$B$2:$AD$234,29,FALSE)</f>
        <v>10</v>
      </c>
      <c r="AD13" s="45" t="str">
        <f>VLOOKUP(A13,[1]Sheet1!$B$2:$AF$234,30,FALSE)</f>
        <v>-</v>
      </c>
      <c r="AE13" s="45" t="str">
        <f>VLOOKUP(A13,[1]Sheet1!$B$2:$AF$234,31,FALSE)</f>
        <v>-</v>
      </c>
      <c r="AF13" s="45">
        <f>VLOOKUP(A13,[1]Sheet1!$B$2:$AH$234,32,FALSE)</f>
        <v>1</v>
      </c>
      <c r="AG13" s="45">
        <f>VLOOKUP(A13,[1]Sheet1!$B$2:$AH$234,33,FALSE)</f>
        <v>4</v>
      </c>
      <c r="AH13" s="75" t="str">
        <f>VLOOKUP(A13,[1]Sheet1!$B$2:$AJ$234,34,FALSE)</f>
        <v>-</v>
      </c>
      <c r="AI13" s="75" t="str">
        <f>VLOOKUP(A13,[1]Sheet1!$B$2:$AJ$234,35,FALSE)</f>
        <v>-</v>
      </c>
      <c r="AJ13" s="45" t="str">
        <f>VLOOKUP(A13,[1]Sheet1!$B$2:$AL$234,36,FALSE)</f>
        <v>-</v>
      </c>
      <c r="AK13" s="45" t="str">
        <f>VLOOKUP(A13,[1]Sheet1!$B$2:$AL$234,37,FALSE)</f>
        <v>-</v>
      </c>
      <c r="AL13" s="23"/>
    </row>
    <row r="14" spans="1:38" ht="14.25" customHeight="1">
      <c r="A14" s="126" t="s">
        <v>208</v>
      </c>
      <c r="B14" s="81">
        <f>VLOOKUP(A14,[1]Sheet1!$B$2:$F$234,2,FALSE)</f>
        <v>11</v>
      </c>
      <c r="C14" s="81">
        <f>VLOOKUP(A14,[1]Sheet1!$B$2:$F$234,3,FALSE)</f>
        <v>41</v>
      </c>
      <c r="D14" s="75" t="str">
        <f>VLOOKUP(A14,[1]Sheet1!$B$2:$F$234,4,FALSE)</f>
        <v>-</v>
      </c>
      <c r="E14" s="75" t="str">
        <f>VLOOKUP(A14,[1]Sheet1!$B$2:$F$234,5,FALSE)</f>
        <v>-</v>
      </c>
      <c r="F14" s="75" t="str">
        <f>VLOOKUP(A14,[1]Sheet1!$B$2:$I$234,6,FALSE)</f>
        <v>-</v>
      </c>
      <c r="G14" s="75" t="str">
        <f>VLOOKUP(A14,[1]Sheet1!$B$2:$I$234,7,FALSE)</f>
        <v>-</v>
      </c>
      <c r="H14" s="45" t="str">
        <f>VLOOKUP(A14,[1]Sheet1!$B$2:$J$234,8,FALSE)</f>
        <v>-</v>
      </c>
      <c r="I14" s="45" t="str">
        <f>VLOOKUP(A14,[1]Sheet1!$B$2:$J$234,9,FALSE)</f>
        <v>-</v>
      </c>
      <c r="J14" s="45" t="str">
        <f>VLOOKUP(A14,[1]Sheet1!$B$2:$L$234,10,FALSE)</f>
        <v>-</v>
      </c>
      <c r="K14" s="45" t="str">
        <f>VLOOKUP(A14,[1]Sheet1!$B$2:$L$234,11,FALSE)</f>
        <v>-</v>
      </c>
      <c r="L14" s="75" t="str">
        <f>VLOOKUP(A14,[1]Sheet1!$B$2:$N$234,12,FALSE)</f>
        <v>-</v>
      </c>
      <c r="M14" s="75" t="str">
        <f>VLOOKUP(A14,[1]Sheet1!$B$2:$N$234,13,FALSE)</f>
        <v>-</v>
      </c>
      <c r="N14" s="75" t="str">
        <f>VLOOKUP(A14,[1]Sheet1!$B$2:$P$234,14,FALSE)</f>
        <v>-</v>
      </c>
      <c r="O14" s="75" t="str">
        <f>VLOOKUP(A14,[1]Sheet1!$B$2:$P$234,15,FALSE)</f>
        <v>-</v>
      </c>
      <c r="P14" s="45" t="str">
        <f>VLOOKUP(A14,[1]Sheet1!$B$2:$R$234,16,FALSE)</f>
        <v>-</v>
      </c>
      <c r="Q14" s="45" t="str">
        <f>VLOOKUP(A14,[1]Sheet1!$B$2:$R$234,17,FALSE)</f>
        <v>-</v>
      </c>
      <c r="R14" s="45">
        <f>VLOOKUP(A14,[1]Sheet1!$B$2:$T$234,18,FALSE)</f>
        <v>1</v>
      </c>
      <c r="S14" s="45">
        <f>VLOOKUP(A14,[1]Sheet1!$B$2:$T$234,19,FALSE)</f>
        <v>4</v>
      </c>
      <c r="T14" s="45" t="str">
        <f>VLOOKUP(A14,[1]Sheet1!$B$2:$V$234,20,FALSE)</f>
        <v>-</v>
      </c>
      <c r="U14" s="45" t="str">
        <f>VLOOKUP(A14,[1]Sheet1!$B$2:$V$234,21,FALSE)</f>
        <v>-</v>
      </c>
      <c r="V14" s="45">
        <f>VLOOKUP(A14,[1]Sheet1!$B$2:$X$234,22,FALSE)</f>
        <v>1</v>
      </c>
      <c r="W14" s="45">
        <f>VLOOKUP(A14,[1]Sheet1!$B$2:$X$234,23,FALSE)</f>
        <v>2</v>
      </c>
      <c r="X14" s="45">
        <f>VLOOKUP(A14,[1]Sheet1!$B$2:$AL$234,24,FALSE)</f>
        <v>1</v>
      </c>
      <c r="Y14" s="45">
        <f>VLOOKUP(A14,[1]Sheet1!$B$2:$AM$234,25,FALSE)</f>
        <v>15</v>
      </c>
      <c r="Z14" s="45" t="str">
        <f>VLOOKUP(A14,[1]Sheet1!$B$2:$AB$234,26,FALSE)</f>
        <v>-</v>
      </c>
      <c r="AA14" s="45" t="str">
        <f>VLOOKUP(A14,[1]Sheet1!$B$2:$AB$234,27,FALSE)</f>
        <v>-</v>
      </c>
      <c r="AB14" s="45">
        <f>VLOOKUP(A14,[1]Sheet1!$B$2:$AD$234,28,FALSE)</f>
        <v>4</v>
      </c>
      <c r="AC14" s="45">
        <f>VLOOKUP(A14,[1]Sheet1!$B$2:$AD$234,29,FALSE)</f>
        <v>7</v>
      </c>
      <c r="AD14" s="45">
        <f>VLOOKUP(A14,[1]Sheet1!$B$2:$AF$234,30,FALSE)</f>
        <v>1</v>
      </c>
      <c r="AE14" s="45">
        <f>VLOOKUP(A14,[1]Sheet1!$B$2:$AF$234,31,FALSE)</f>
        <v>1</v>
      </c>
      <c r="AF14" s="45">
        <f>VLOOKUP(A14,[1]Sheet1!$B$2:$AH$234,32,FALSE)</f>
        <v>1</v>
      </c>
      <c r="AG14" s="45">
        <f>VLOOKUP(A14,[1]Sheet1!$B$2:$AH$234,33,FALSE)</f>
        <v>8</v>
      </c>
      <c r="AH14" s="75" t="str">
        <f>VLOOKUP(A14,[1]Sheet1!$B$2:$AJ$234,34,FALSE)</f>
        <v>-</v>
      </c>
      <c r="AI14" s="75" t="str">
        <f>VLOOKUP(A14,[1]Sheet1!$B$2:$AJ$234,35,FALSE)</f>
        <v>-</v>
      </c>
      <c r="AJ14" s="45">
        <f>VLOOKUP(A14,[1]Sheet1!$B$2:$AL$234,36,FALSE)</f>
        <v>2</v>
      </c>
      <c r="AK14" s="45">
        <f>VLOOKUP(A14,[1]Sheet1!$B$2:$AL$234,37,FALSE)</f>
        <v>4</v>
      </c>
      <c r="AL14" s="23"/>
    </row>
    <row r="15" spans="1:38" ht="14.25" customHeight="1">
      <c r="A15" s="126" t="s">
        <v>210</v>
      </c>
      <c r="B15" s="81">
        <f>VLOOKUP(A15,[1]Sheet1!$B$2:$F$234,2,FALSE)</f>
        <v>10</v>
      </c>
      <c r="C15" s="81">
        <f>VLOOKUP(A15,[1]Sheet1!$B$2:$F$234,3,FALSE)</f>
        <v>47</v>
      </c>
      <c r="D15" s="75" t="str">
        <f>VLOOKUP(A15,[1]Sheet1!$B$2:$F$234,4,FALSE)</f>
        <v>-</v>
      </c>
      <c r="E15" s="75" t="str">
        <f>VLOOKUP(A15,[1]Sheet1!$B$2:$F$234,5,FALSE)</f>
        <v>-</v>
      </c>
      <c r="F15" s="75" t="str">
        <f>VLOOKUP(A15,[1]Sheet1!$B$2:$I$234,6,FALSE)</f>
        <v>-</v>
      </c>
      <c r="G15" s="75" t="str">
        <f>VLOOKUP(A15,[1]Sheet1!$B$2:$I$234,7,FALSE)</f>
        <v>-</v>
      </c>
      <c r="H15" s="45">
        <f>VLOOKUP(A15,[1]Sheet1!$B$2:$J$234,8,FALSE)</f>
        <v>1</v>
      </c>
      <c r="I15" s="45">
        <f>VLOOKUP(A15,[1]Sheet1!$B$2:$J$234,9,FALSE)</f>
        <v>2</v>
      </c>
      <c r="J15" s="45">
        <f>VLOOKUP(A15,[1]Sheet1!$B$2:$L$234,10,FALSE)</f>
        <v>1</v>
      </c>
      <c r="K15" s="45">
        <f>VLOOKUP(A15,[1]Sheet1!$B$2:$L$234,11,FALSE)</f>
        <v>4</v>
      </c>
      <c r="L15" s="75" t="str">
        <f>VLOOKUP(A15,[1]Sheet1!$B$2:$N$234,12,FALSE)</f>
        <v>-</v>
      </c>
      <c r="M15" s="75" t="str">
        <f>VLOOKUP(A15,[1]Sheet1!$B$2:$N$234,13,FALSE)</f>
        <v>-</v>
      </c>
      <c r="N15" s="75" t="str">
        <f>VLOOKUP(A15,[1]Sheet1!$B$2:$P$234,14,FALSE)</f>
        <v>-</v>
      </c>
      <c r="O15" s="75" t="str">
        <f>VLOOKUP(A15,[1]Sheet1!$B$2:$P$234,15,FALSE)</f>
        <v>-</v>
      </c>
      <c r="P15" s="45" t="str">
        <f>VLOOKUP(A15,[1]Sheet1!$B$2:$R$234,16,FALSE)</f>
        <v>-</v>
      </c>
      <c r="Q15" s="45" t="str">
        <f>VLOOKUP(A15,[1]Sheet1!$B$2:$R$234,17,FALSE)</f>
        <v>-</v>
      </c>
      <c r="R15" s="45">
        <f>VLOOKUP(A15,[1]Sheet1!$B$2:$T$234,18,FALSE)</f>
        <v>2</v>
      </c>
      <c r="S15" s="45">
        <f>VLOOKUP(A15,[1]Sheet1!$B$2:$T$234,19,FALSE)</f>
        <v>13</v>
      </c>
      <c r="T15" s="45" t="str">
        <f>VLOOKUP(A15,[1]Sheet1!$B$2:$V$234,20,FALSE)</f>
        <v>-</v>
      </c>
      <c r="U15" s="45" t="str">
        <f>VLOOKUP(A15,[1]Sheet1!$B$2:$V$234,21,FALSE)</f>
        <v>-</v>
      </c>
      <c r="V15" s="45">
        <f>VLOOKUP(A15,[1]Sheet1!$B$2:$X$234,22,FALSE)</f>
        <v>1</v>
      </c>
      <c r="W15" s="45">
        <f>VLOOKUP(A15,[1]Sheet1!$B$2:$X$234,23,FALSE)</f>
        <v>1</v>
      </c>
      <c r="X15" s="45" t="str">
        <f>VLOOKUP(A15,[1]Sheet1!$B$2:$AL$234,24,FALSE)</f>
        <v>-</v>
      </c>
      <c r="Y15" s="45" t="str">
        <f>VLOOKUP(A15,[1]Sheet1!$B$2:$AM$234,25,FALSE)</f>
        <v>-</v>
      </c>
      <c r="Z15" s="45" t="str">
        <f>VLOOKUP(A15,[1]Sheet1!$B$2:$AB$234,26,FALSE)</f>
        <v>-</v>
      </c>
      <c r="AA15" s="45" t="str">
        <f>VLOOKUP(A15,[1]Sheet1!$B$2:$AB$234,27,FALSE)</f>
        <v>-</v>
      </c>
      <c r="AB15" s="45" t="str">
        <f>VLOOKUP(A15,[1]Sheet1!$B$2:$AD$234,28,FALSE)</f>
        <v>-</v>
      </c>
      <c r="AC15" s="45" t="str">
        <f>VLOOKUP(A15,[1]Sheet1!$B$2:$AD$234,29,FALSE)</f>
        <v>-</v>
      </c>
      <c r="AD15" s="45">
        <f>VLOOKUP(A15,[1]Sheet1!$B$2:$AF$234,30,FALSE)</f>
        <v>2</v>
      </c>
      <c r="AE15" s="45">
        <f>VLOOKUP(A15,[1]Sheet1!$B$2:$AF$234,31,FALSE)</f>
        <v>6</v>
      </c>
      <c r="AF15" s="45">
        <f>VLOOKUP(A15,[1]Sheet1!$B$2:$AH$234,32,FALSE)</f>
        <v>2</v>
      </c>
      <c r="AG15" s="45">
        <f>VLOOKUP(A15,[1]Sheet1!$B$2:$AH$234,33,FALSE)</f>
        <v>18</v>
      </c>
      <c r="AH15" s="75" t="str">
        <f>VLOOKUP(A15,[1]Sheet1!$B$2:$AJ$234,34,FALSE)</f>
        <v>-</v>
      </c>
      <c r="AI15" s="75" t="str">
        <f>VLOOKUP(A15,[1]Sheet1!$B$2:$AJ$234,35,FALSE)</f>
        <v>-</v>
      </c>
      <c r="AJ15" s="45">
        <f>VLOOKUP(A15,[1]Sheet1!$B$2:$AL$234,36,FALSE)</f>
        <v>1</v>
      </c>
      <c r="AK15" s="45">
        <f>VLOOKUP(A15,[1]Sheet1!$B$2:$AL$234,37,FALSE)</f>
        <v>3</v>
      </c>
      <c r="AL15" s="23"/>
    </row>
    <row r="16" spans="1:38" ht="14.25" customHeight="1">
      <c r="A16" s="126" t="s">
        <v>212</v>
      </c>
      <c r="B16" s="81">
        <f>VLOOKUP(A16,[1]Sheet1!$B$2:$F$234,2,FALSE)</f>
        <v>28</v>
      </c>
      <c r="C16" s="81">
        <f>VLOOKUP(A16,[1]Sheet1!$B$2:$F$234,3,FALSE)</f>
        <v>540</v>
      </c>
      <c r="D16" s="75" t="str">
        <f>VLOOKUP(A16,[1]Sheet1!$B$2:$F$234,4,FALSE)</f>
        <v>-</v>
      </c>
      <c r="E16" s="75" t="str">
        <f>VLOOKUP(A16,[1]Sheet1!$B$2:$F$234,5,FALSE)</f>
        <v>-</v>
      </c>
      <c r="F16" s="75" t="str">
        <f>VLOOKUP(A16,[1]Sheet1!$B$2:$I$234,6,FALSE)</f>
        <v>-</v>
      </c>
      <c r="G16" s="75" t="str">
        <f>VLOOKUP(A16,[1]Sheet1!$B$2:$I$234,7,FALSE)</f>
        <v>-</v>
      </c>
      <c r="H16" s="45">
        <f>VLOOKUP(A16,[1]Sheet1!$B$2:$J$234,8,FALSE)</f>
        <v>3</v>
      </c>
      <c r="I16" s="45">
        <f>VLOOKUP(A16,[1]Sheet1!$B$2:$J$234,9,FALSE)</f>
        <v>26</v>
      </c>
      <c r="J16" s="45">
        <f>VLOOKUP(A16,[1]Sheet1!$B$2:$L$234,10,FALSE)</f>
        <v>2</v>
      </c>
      <c r="K16" s="45">
        <f>VLOOKUP(A16,[1]Sheet1!$B$2:$L$234,11,FALSE)</f>
        <v>11</v>
      </c>
      <c r="L16" s="75" t="str">
        <f>VLOOKUP(A16,[1]Sheet1!$B$2:$N$234,12,FALSE)</f>
        <v>-</v>
      </c>
      <c r="M16" s="75" t="str">
        <f>VLOOKUP(A16,[1]Sheet1!$B$2:$N$234,13,FALSE)</f>
        <v>-</v>
      </c>
      <c r="N16" s="75" t="str">
        <f>VLOOKUP(A16,[1]Sheet1!$B$2:$P$234,14,FALSE)</f>
        <v>-</v>
      </c>
      <c r="O16" s="75" t="str">
        <f>VLOOKUP(A16,[1]Sheet1!$B$2:$P$234,15,FALSE)</f>
        <v>-</v>
      </c>
      <c r="P16" s="45">
        <f>VLOOKUP(A16,[1]Sheet1!$B$2:$R$234,16,FALSE)</f>
        <v>4</v>
      </c>
      <c r="Q16" s="45">
        <f>VLOOKUP(A16,[1]Sheet1!$B$2:$R$234,17,FALSE)</f>
        <v>155</v>
      </c>
      <c r="R16" s="45">
        <f>VLOOKUP(A16,[1]Sheet1!$B$2:$T$234,18,FALSE)</f>
        <v>13</v>
      </c>
      <c r="S16" s="45">
        <f>VLOOKUP(A16,[1]Sheet1!$B$2:$T$234,19,FALSE)</f>
        <v>197</v>
      </c>
      <c r="T16" s="45" t="str">
        <f>VLOOKUP(A16,[1]Sheet1!$B$2:$V$234,20,FALSE)</f>
        <v>-</v>
      </c>
      <c r="U16" s="45" t="str">
        <f>VLOOKUP(A16,[1]Sheet1!$B$2:$V$234,21,FALSE)</f>
        <v>-</v>
      </c>
      <c r="V16" s="45" t="str">
        <f>VLOOKUP(A16,[1]Sheet1!$B$2:$X$234,22,FALSE)</f>
        <v>-</v>
      </c>
      <c r="W16" s="45" t="str">
        <f>VLOOKUP(A16,[1]Sheet1!$B$2:$X$234,23,FALSE)</f>
        <v>-</v>
      </c>
      <c r="X16" s="45" t="str">
        <f>VLOOKUP(A16,[1]Sheet1!$B$2:$AL$234,24,FALSE)</f>
        <v>-</v>
      </c>
      <c r="Y16" s="45" t="str">
        <f>VLOOKUP(A16,[1]Sheet1!$B$2:$AM$234,25,FALSE)</f>
        <v>-</v>
      </c>
      <c r="Z16" s="45">
        <f>VLOOKUP(A16,[1]Sheet1!$B$2:$AB$234,26,FALSE)</f>
        <v>3</v>
      </c>
      <c r="AA16" s="45">
        <f>VLOOKUP(A16,[1]Sheet1!$B$2:$AB$234,27,FALSE)</f>
        <v>26</v>
      </c>
      <c r="AB16" s="45" t="str">
        <f>VLOOKUP(A16,[1]Sheet1!$B$2:$AD$234,28,FALSE)</f>
        <v>-</v>
      </c>
      <c r="AC16" s="45" t="str">
        <f>VLOOKUP(A16,[1]Sheet1!$B$2:$AD$234,29,FALSE)</f>
        <v>-</v>
      </c>
      <c r="AD16" s="45" t="str">
        <f>VLOOKUP(A16,[1]Sheet1!$B$2:$AF$234,30,FALSE)</f>
        <v>-</v>
      </c>
      <c r="AE16" s="45" t="str">
        <f>VLOOKUP(A16,[1]Sheet1!$B$2:$AF$234,31,FALSE)</f>
        <v>-</v>
      </c>
      <c r="AF16" s="45" t="str">
        <f>VLOOKUP(A16,[1]Sheet1!$B$2:$AH$234,32,FALSE)</f>
        <v>-</v>
      </c>
      <c r="AG16" s="45" t="str">
        <f>VLOOKUP(A16,[1]Sheet1!$B$2:$AH$234,33,FALSE)</f>
        <v>-</v>
      </c>
      <c r="AH16" s="75" t="str">
        <f>VLOOKUP(A16,[1]Sheet1!$B$2:$AJ$234,34,FALSE)</f>
        <v>-</v>
      </c>
      <c r="AI16" s="75" t="str">
        <f>VLOOKUP(A16,[1]Sheet1!$B$2:$AJ$234,35,FALSE)</f>
        <v>-</v>
      </c>
      <c r="AJ16" s="45">
        <f>VLOOKUP(A16,[1]Sheet1!$B$2:$AL$234,36,FALSE)</f>
        <v>3</v>
      </c>
      <c r="AK16" s="45">
        <f>VLOOKUP(A16,[1]Sheet1!$B$2:$AL$234,37,FALSE)</f>
        <v>125</v>
      </c>
      <c r="AL16" s="23"/>
    </row>
    <row r="17" spans="1:37" ht="14.25" customHeight="1">
      <c r="A17" s="126" t="s">
        <v>302</v>
      </c>
      <c r="B17" s="81">
        <f>VLOOKUP(A17,[1]Sheet1!$B$2:$F$234,2,FALSE)</f>
        <v>14</v>
      </c>
      <c r="C17" s="81">
        <f>VLOOKUP(A17,[1]Sheet1!$B$2:$F$234,3,FALSE)</f>
        <v>217</v>
      </c>
      <c r="D17" s="75" t="str">
        <f>VLOOKUP(A17,[1]Sheet1!$B$2:$F$234,4,FALSE)</f>
        <v>-</v>
      </c>
      <c r="E17" s="75" t="str">
        <f>VLOOKUP(A17,[1]Sheet1!$B$2:$F$234,5,FALSE)</f>
        <v>-</v>
      </c>
      <c r="F17" s="75" t="str">
        <f>VLOOKUP(A17,[1]Sheet1!$B$2:$I$234,6,FALSE)</f>
        <v>-</v>
      </c>
      <c r="G17" s="75" t="str">
        <f>VLOOKUP(A17,[1]Sheet1!$B$2:$I$234,7,FALSE)</f>
        <v>-</v>
      </c>
      <c r="H17" s="45">
        <f>VLOOKUP(A17,[1]Sheet1!$B$2:$J$234,8,FALSE)</f>
        <v>1</v>
      </c>
      <c r="I17" s="45">
        <f>VLOOKUP(A17,[1]Sheet1!$B$2:$J$234,9,FALSE)</f>
        <v>3</v>
      </c>
      <c r="J17" s="45">
        <f>VLOOKUP(A17,[1]Sheet1!$B$2:$L$234,10,FALSE)</f>
        <v>2</v>
      </c>
      <c r="K17" s="45">
        <f>VLOOKUP(A17,[1]Sheet1!$B$2:$L$234,11,FALSE)</f>
        <v>79</v>
      </c>
      <c r="L17" s="75" t="str">
        <f>VLOOKUP(A17,[1]Sheet1!$B$2:$N$234,12,FALSE)</f>
        <v>-</v>
      </c>
      <c r="M17" s="75" t="str">
        <f>VLOOKUP(A17,[1]Sheet1!$B$2:$N$234,13,FALSE)</f>
        <v>-</v>
      </c>
      <c r="N17" s="75" t="str">
        <f>VLOOKUP(A17,[1]Sheet1!$B$2:$P$234,14,FALSE)</f>
        <v>-</v>
      </c>
      <c r="O17" s="75" t="str">
        <f>VLOOKUP(A17,[1]Sheet1!$B$2:$P$234,15,FALSE)</f>
        <v>-</v>
      </c>
      <c r="P17" s="45">
        <f>VLOOKUP(A17,[1]Sheet1!$B$2:$R$234,16,FALSE)</f>
        <v>1</v>
      </c>
      <c r="Q17" s="45">
        <f>VLOOKUP(A17,[1]Sheet1!$B$2:$R$234,17,FALSE)</f>
        <v>31</v>
      </c>
      <c r="R17" s="45">
        <f>VLOOKUP(A17,[1]Sheet1!$B$2:$T$234,18,FALSE)</f>
        <v>1</v>
      </c>
      <c r="S17" s="45">
        <f>VLOOKUP(A17,[1]Sheet1!$B$2:$T$234,19,FALSE)</f>
        <v>4</v>
      </c>
      <c r="T17" s="45" t="str">
        <f>VLOOKUP(A17,[1]Sheet1!$B$2:$V$234,20,FALSE)</f>
        <v>-</v>
      </c>
      <c r="U17" s="45" t="str">
        <f>VLOOKUP(A17,[1]Sheet1!$B$2:$V$234,21,FALSE)</f>
        <v>-</v>
      </c>
      <c r="V17" s="45" t="str">
        <f>VLOOKUP(A17,[1]Sheet1!$B$2:$X$234,22,FALSE)</f>
        <v>-</v>
      </c>
      <c r="W17" s="45" t="str">
        <f>VLOOKUP(A17,[1]Sheet1!$B$2:$X$234,23,FALSE)</f>
        <v>-</v>
      </c>
      <c r="X17" s="45">
        <f>VLOOKUP(A17,[1]Sheet1!$B$2:$AL$234,24,FALSE)</f>
        <v>1</v>
      </c>
      <c r="Y17" s="45">
        <f>VLOOKUP(A17,[1]Sheet1!$B$2:$AM$234,25,FALSE)</f>
        <v>2</v>
      </c>
      <c r="Z17" s="45">
        <f>VLOOKUP(A17,[1]Sheet1!$B$2:$AB$234,26,FALSE)</f>
        <v>1</v>
      </c>
      <c r="AA17" s="45">
        <f>VLOOKUP(A17,[1]Sheet1!$B$2:$AB$234,27,FALSE)</f>
        <v>10</v>
      </c>
      <c r="AB17" s="45">
        <f>VLOOKUP(A17,[1]Sheet1!$B$2:$AD$234,28,FALSE)</f>
        <v>1</v>
      </c>
      <c r="AC17" s="45">
        <f>VLOOKUP(A17,[1]Sheet1!$B$2:$AD$234,29,FALSE)</f>
        <v>6</v>
      </c>
      <c r="AD17" s="45" t="str">
        <f>VLOOKUP(A17,[1]Sheet1!$B$2:$AF$234,30,FALSE)</f>
        <v>-</v>
      </c>
      <c r="AE17" s="45" t="str">
        <f>VLOOKUP(A17,[1]Sheet1!$B$2:$AF$234,31,FALSE)</f>
        <v>-</v>
      </c>
      <c r="AF17" s="45">
        <f>VLOOKUP(A17,[1]Sheet1!$B$2:$AH$234,32,FALSE)</f>
        <v>2</v>
      </c>
      <c r="AG17" s="45">
        <f>VLOOKUP(A17,[1]Sheet1!$B$2:$AH$234,33,FALSE)</f>
        <v>65</v>
      </c>
      <c r="AH17" s="75" t="str">
        <f>VLOOKUP(A17,[1]Sheet1!$B$2:$AJ$234,34,FALSE)</f>
        <v>-</v>
      </c>
      <c r="AI17" s="75" t="str">
        <f>VLOOKUP(A17,[1]Sheet1!$B$2:$AJ$234,35,FALSE)</f>
        <v>-</v>
      </c>
      <c r="AJ17" s="45">
        <f>VLOOKUP(A17,[1]Sheet1!$B$2:$AL$234,36,FALSE)</f>
        <v>4</v>
      </c>
      <c r="AK17" s="45">
        <f>VLOOKUP(A17,[1]Sheet1!$B$2:$AL$234,37,FALSE)</f>
        <v>17</v>
      </c>
    </row>
    <row r="18" spans="1:37" ht="14.25" customHeight="1">
      <c r="A18" s="126" t="s">
        <v>214</v>
      </c>
      <c r="B18" s="81">
        <f>VLOOKUP(A18,[1]Sheet1!$B$2:$F$234,2,FALSE)</f>
        <v>25</v>
      </c>
      <c r="C18" s="81">
        <f>VLOOKUP(A18,[1]Sheet1!$B$2:$F$234,3,FALSE)</f>
        <v>263</v>
      </c>
      <c r="D18" s="75" t="str">
        <f>VLOOKUP(A18,[1]Sheet1!$B$2:$F$234,4,FALSE)</f>
        <v>-</v>
      </c>
      <c r="E18" s="75" t="str">
        <f>VLOOKUP(A18,[1]Sheet1!$B$2:$F$234,5,FALSE)</f>
        <v>-</v>
      </c>
      <c r="F18" s="75" t="str">
        <f>VLOOKUP(A18,[1]Sheet1!$B$2:$I$234,6,FALSE)</f>
        <v>-</v>
      </c>
      <c r="G18" s="75" t="str">
        <f>VLOOKUP(A18,[1]Sheet1!$B$2:$I$234,7,FALSE)</f>
        <v>-</v>
      </c>
      <c r="H18" s="45">
        <f>VLOOKUP(A18,[1]Sheet1!$B$2:$J$234,8,FALSE)</f>
        <v>9</v>
      </c>
      <c r="I18" s="45">
        <f>VLOOKUP(A18,[1]Sheet1!$B$2:$J$234,9,FALSE)</f>
        <v>49</v>
      </c>
      <c r="J18" s="45">
        <f>VLOOKUP(A18,[1]Sheet1!$B$2:$L$234,10,FALSE)</f>
        <v>1</v>
      </c>
      <c r="K18" s="45">
        <f>VLOOKUP(A18,[1]Sheet1!$B$2:$L$234,11,FALSE)</f>
        <v>13</v>
      </c>
      <c r="L18" s="75" t="str">
        <f>VLOOKUP(A18,[1]Sheet1!$B$2:$N$234,12,FALSE)</f>
        <v>-</v>
      </c>
      <c r="M18" s="75" t="str">
        <f>VLOOKUP(A18,[1]Sheet1!$B$2:$N$234,13,FALSE)</f>
        <v>-</v>
      </c>
      <c r="N18" s="75" t="str">
        <f>VLOOKUP(A18,[1]Sheet1!$B$2:$P$234,14,FALSE)</f>
        <v>-</v>
      </c>
      <c r="O18" s="75" t="str">
        <f>VLOOKUP(A18,[1]Sheet1!$B$2:$P$234,15,FALSE)</f>
        <v>-</v>
      </c>
      <c r="P18" s="45">
        <f>VLOOKUP(A18,[1]Sheet1!$B$2:$R$234,16,FALSE)</f>
        <v>3</v>
      </c>
      <c r="Q18" s="45">
        <f>VLOOKUP(A18,[1]Sheet1!$B$2:$R$234,17,FALSE)</f>
        <v>28</v>
      </c>
      <c r="R18" s="45">
        <f>VLOOKUP(A18,[1]Sheet1!$B$2:$T$234,18,FALSE)</f>
        <v>3</v>
      </c>
      <c r="S18" s="45">
        <f>VLOOKUP(A18,[1]Sheet1!$B$2:$T$234,19,FALSE)</f>
        <v>27</v>
      </c>
      <c r="T18" s="45" t="str">
        <f>VLOOKUP(A18,[1]Sheet1!$B$2:$V$234,20,FALSE)</f>
        <v>-</v>
      </c>
      <c r="U18" s="45" t="str">
        <f>VLOOKUP(A18,[1]Sheet1!$B$2:$V$234,21,FALSE)</f>
        <v>-</v>
      </c>
      <c r="V18" s="45" t="str">
        <f>VLOOKUP(A18,[1]Sheet1!$B$2:$X$234,22,FALSE)</f>
        <v>-</v>
      </c>
      <c r="W18" s="45" t="str">
        <f>VLOOKUP(A18,[1]Sheet1!$B$2:$X$234,23,FALSE)</f>
        <v>-</v>
      </c>
      <c r="X18" s="45">
        <f>VLOOKUP(A18,[1]Sheet1!$B$2:$AL$234,24,FALSE)</f>
        <v>1</v>
      </c>
      <c r="Y18" s="45">
        <f>VLOOKUP(A18,[1]Sheet1!$B$2:$AM$234,25,FALSE)</f>
        <v>24</v>
      </c>
      <c r="Z18" s="45">
        <f>VLOOKUP(A18,[1]Sheet1!$B$2:$AB$234,26,FALSE)</f>
        <v>2</v>
      </c>
      <c r="AA18" s="45">
        <f>VLOOKUP(A18,[1]Sheet1!$B$2:$AB$234,27,FALSE)</f>
        <v>2</v>
      </c>
      <c r="AB18" s="45">
        <f>VLOOKUP(A18,[1]Sheet1!$B$2:$AD$234,28,FALSE)</f>
        <v>1</v>
      </c>
      <c r="AC18" s="45">
        <f>VLOOKUP(A18,[1]Sheet1!$B$2:$AD$234,29,FALSE)</f>
        <v>3</v>
      </c>
      <c r="AD18" s="45" t="str">
        <f>VLOOKUP(A18,[1]Sheet1!$B$2:$AF$234,30,FALSE)</f>
        <v>-</v>
      </c>
      <c r="AE18" s="45" t="str">
        <f>VLOOKUP(A18,[1]Sheet1!$B$2:$AF$234,31,FALSE)</f>
        <v>-</v>
      </c>
      <c r="AF18" s="45">
        <f>VLOOKUP(A18,[1]Sheet1!$B$2:$AH$234,32,FALSE)</f>
        <v>3</v>
      </c>
      <c r="AG18" s="45">
        <f>VLOOKUP(A18,[1]Sheet1!$B$2:$AH$234,33,FALSE)</f>
        <v>110</v>
      </c>
      <c r="AH18" s="75" t="str">
        <f>VLOOKUP(A18,[1]Sheet1!$B$2:$AJ$234,34,FALSE)</f>
        <v>-</v>
      </c>
      <c r="AI18" s="75" t="str">
        <f>VLOOKUP(A18,[1]Sheet1!$B$2:$AJ$234,35,FALSE)</f>
        <v>-</v>
      </c>
      <c r="AJ18" s="45">
        <f>VLOOKUP(A18,[1]Sheet1!$B$2:$AL$234,36,FALSE)</f>
        <v>2</v>
      </c>
      <c r="AK18" s="45">
        <f>VLOOKUP(A18,[1]Sheet1!$B$2:$AL$234,37,FALSE)</f>
        <v>7</v>
      </c>
    </row>
    <row r="19" spans="1:37" ht="14.25" customHeight="1">
      <c r="A19" s="126" t="s">
        <v>216</v>
      </c>
      <c r="B19" s="81">
        <f>VLOOKUP(A19,[1]Sheet1!$B$2:$F$234,2,FALSE)</f>
        <v>43</v>
      </c>
      <c r="C19" s="81">
        <f>VLOOKUP(A19,[1]Sheet1!$B$2:$F$234,3,FALSE)</f>
        <v>373</v>
      </c>
      <c r="D19" s="75">
        <f>VLOOKUP(A19,[1]Sheet1!$B$2:$F$234,4,FALSE)</f>
        <v>1</v>
      </c>
      <c r="E19" s="75">
        <f>VLOOKUP(A19,[1]Sheet1!$B$2:$F$234,5,FALSE)</f>
        <v>4</v>
      </c>
      <c r="F19" s="75" t="str">
        <f>VLOOKUP(A19,[1]Sheet1!$B$2:$I$234,6,FALSE)</f>
        <v>-</v>
      </c>
      <c r="G19" s="75" t="str">
        <f>VLOOKUP(A19,[1]Sheet1!$B$2:$I$234,7,FALSE)</f>
        <v>-</v>
      </c>
      <c r="H19" s="45">
        <f>VLOOKUP(A19,[1]Sheet1!$B$2:$J$234,8,FALSE)</f>
        <v>12</v>
      </c>
      <c r="I19" s="45">
        <f>VLOOKUP(A19,[1]Sheet1!$B$2:$J$234,9,FALSE)</f>
        <v>36</v>
      </c>
      <c r="J19" s="45">
        <f>VLOOKUP(A19,[1]Sheet1!$B$2:$L$234,10,FALSE)</f>
        <v>1</v>
      </c>
      <c r="K19" s="45">
        <f>VLOOKUP(A19,[1]Sheet1!$B$2:$L$234,11,FALSE)</f>
        <v>29</v>
      </c>
      <c r="L19" s="75" t="str">
        <f>VLOOKUP(A19,[1]Sheet1!$B$2:$N$234,12,FALSE)</f>
        <v>-</v>
      </c>
      <c r="M19" s="75" t="str">
        <f>VLOOKUP(A19,[1]Sheet1!$B$2:$N$234,13,FALSE)</f>
        <v>-</v>
      </c>
      <c r="N19" s="75" t="str">
        <f>VLOOKUP(A19,[1]Sheet1!$B$2:$P$234,14,FALSE)</f>
        <v>-</v>
      </c>
      <c r="O19" s="75" t="str">
        <f>VLOOKUP(A19,[1]Sheet1!$B$2:$P$234,15,FALSE)</f>
        <v>-</v>
      </c>
      <c r="P19" s="45" t="str">
        <f>VLOOKUP(A19,[1]Sheet1!$B$2:$R$234,16,FALSE)</f>
        <v>-</v>
      </c>
      <c r="Q19" s="45" t="str">
        <f>VLOOKUP(A19,[1]Sheet1!$B$2:$R$234,17,FALSE)</f>
        <v>-</v>
      </c>
      <c r="R19" s="45">
        <f>VLOOKUP(A19,[1]Sheet1!$B$2:$T$234,18,FALSE)</f>
        <v>7</v>
      </c>
      <c r="S19" s="45">
        <f>VLOOKUP(A19,[1]Sheet1!$B$2:$T$234,19,FALSE)</f>
        <v>66</v>
      </c>
      <c r="T19" s="45">
        <f>VLOOKUP(A19,[1]Sheet1!$B$2:$V$234,20,FALSE)</f>
        <v>1</v>
      </c>
      <c r="U19" s="45">
        <f>VLOOKUP(A19,[1]Sheet1!$B$2:$V$234,21,FALSE)</f>
        <v>5</v>
      </c>
      <c r="V19" s="45" t="str">
        <f>VLOOKUP(A19,[1]Sheet1!$B$2:$X$234,22,FALSE)</f>
        <v>-</v>
      </c>
      <c r="W19" s="45" t="str">
        <f>VLOOKUP(A19,[1]Sheet1!$B$2:$X$234,23,FALSE)</f>
        <v>-</v>
      </c>
      <c r="X19" s="45">
        <f>VLOOKUP(A19,[1]Sheet1!$B$2:$AL$234,24,FALSE)</f>
        <v>1</v>
      </c>
      <c r="Y19" s="45">
        <f>VLOOKUP(A19,[1]Sheet1!$B$2:$AM$234,25,FALSE)</f>
        <v>10</v>
      </c>
      <c r="Z19" s="45">
        <f>VLOOKUP(A19,[1]Sheet1!$B$2:$AB$234,26,FALSE)</f>
        <v>4</v>
      </c>
      <c r="AA19" s="45">
        <f>VLOOKUP(A19,[1]Sheet1!$B$2:$AB$234,27,FALSE)</f>
        <v>43</v>
      </c>
      <c r="AB19" s="45">
        <f>VLOOKUP(A19,[1]Sheet1!$B$2:$AD$234,28,FALSE)</f>
        <v>8</v>
      </c>
      <c r="AC19" s="45">
        <f>VLOOKUP(A19,[1]Sheet1!$B$2:$AD$234,29,FALSE)</f>
        <v>62</v>
      </c>
      <c r="AD19" s="45" t="str">
        <f>VLOOKUP(A19,[1]Sheet1!$B$2:$AF$234,30,FALSE)</f>
        <v>-</v>
      </c>
      <c r="AE19" s="45" t="str">
        <f>VLOOKUP(A19,[1]Sheet1!$B$2:$AF$234,31,FALSE)</f>
        <v>-</v>
      </c>
      <c r="AF19" s="45">
        <f>VLOOKUP(A19,[1]Sheet1!$B$2:$AH$234,32,FALSE)</f>
        <v>2</v>
      </c>
      <c r="AG19" s="45">
        <f>VLOOKUP(A19,[1]Sheet1!$B$2:$AH$234,33,FALSE)</f>
        <v>101</v>
      </c>
      <c r="AH19" s="75">
        <f>VLOOKUP(A19,[1]Sheet1!$B$2:$AJ$234,34,FALSE)</f>
        <v>1</v>
      </c>
      <c r="AI19" s="75">
        <f>VLOOKUP(A19,[1]Sheet1!$B$2:$AJ$234,35,FALSE)</f>
        <v>2</v>
      </c>
      <c r="AJ19" s="45">
        <f>VLOOKUP(A19,[1]Sheet1!$B$2:$AL$234,36,FALSE)</f>
        <v>5</v>
      </c>
      <c r="AK19" s="45">
        <f>VLOOKUP(A19,[1]Sheet1!$B$2:$AL$234,37,FALSE)</f>
        <v>15</v>
      </c>
    </row>
    <row r="20" spans="1:37" ht="14.25" customHeight="1">
      <c r="A20" s="126" t="s">
        <v>215</v>
      </c>
      <c r="B20" s="81">
        <f>VLOOKUP(A20,[1]Sheet1!$B$2:$F$234,2,FALSE)</f>
        <v>70</v>
      </c>
      <c r="C20" s="81">
        <f>VLOOKUP(A20,[1]Sheet1!$B$2:$F$234,3,FALSE)</f>
        <v>480</v>
      </c>
      <c r="D20" s="75" t="str">
        <f>VLOOKUP(A20,[1]Sheet1!$B$2:$F$234,4,FALSE)</f>
        <v>-</v>
      </c>
      <c r="E20" s="75" t="str">
        <f>VLOOKUP(A20,[1]Sheet1!$B$2:$F$234,5,FALSE)</f>
        <v>-</v>
      </c>
      <c r="F20" s="75" t="str">
        <f>VLOOKUP(A20,[1]Sheet1!$B$2:$I$234,6,FALSE)</f>
        <v>-</v>
      </c>
      <c r="G20" s="75" t="str">
        <f>VLOOKUP(A20,[1]Sheet1!$B$2:$I$234,7,FALSE)</f>
        <v>-</v>
      </c>
      <c r="H20" s="45">
        <f>VLOOKUP(A20,[1]Sheet1!$B$2:$J$234,8,FALSE)</f>
        <v>7</v>
      </c>
      <c r="I20" s="45">
        <f>VLOOKUP(A20,[1]Sheet1!$B$2:$J$234,9,FALSE)</f>
        <v>48</v>
      </c>
      <c r="J20" s="45" t="str">
        <f>VLOOKUP(A20,[1]Sheet1!$B$2:$L$234,10,FALSE)</f>
        <v>-</v>
      </c>
      <c r="K20" s="45" t="str">
        <f>VLOOKUP(A20,[1]Sheet1!$B$2:$L$234,11,FALSE)</f>
        <v>-</v>
      </c>
      <c r="L20" s="75" t="str">
        <f>VLOOKUP(A20,[1]Sheet1!$B$2:$N$234,12,FALSE)</f>
        <v>-</v>
      </c>
      <c r="M20" s="75" t="str">
        <f>VLOOKUP(A20,[1]Sheet1!$B$2:$N$234,13,FALSE)</f>
        <v>-</v>
      </c>
      <c r="N20" s="75">
        <f>VLOOKUP(A20,[1]Sheet1!$B$2:$P$234,14,FALSE)</f>
        <v>1</v>
      </c>
      <c r="O20" s="75">
        <f>VLOOKUP(A20,[1]Sheet1!$B$2:$P$234,15,FALSE)</f>
        <v>3</v>
      </c>
      <c r="P20" s="45">
        <f>VLOOKUP(A20,[1]Sheet1!$B$2:$R$234,16,FALSE)</f>
        <v>2</v>
      </c>
      <c r="Q20" s="45">
        <f>VLOOKUP(A20,[1]Sheet1!$B$2:$R$234,17,FALSE)</f>
        <v>54</v>
      </c>
      <c r="R20" s="45">
        <f>VLOOKUP(A20,[1]Sheet1!$B$2:$T$234,18,FALSE)</f>
        <v>15</v>
      </c>
      <c r="S20" s="45">
        <f>VLOOKUP(A20,[1]Sheet1!$B$2:$T$234,19,FALSE)</f>
        <v>86</v>
      </c>
      <c r="T20" s="45">
        <f>VLOOKUP(A20,[1]Sheet1!$B$2:$V$234,20,FALSE)</f>
        <v>3</v>
      </c>
      <c r="U20" s="45">
        <f>VLOOKUP(A20,[1]Sheet1!$B$2:$V$234,21,FALSE)</f>
        <v>8</v>
      </c>
      <c r="V20" s="45">
        <f>VLOOKUP(A20,[1]Sheet1!$B$2:$X$234,22,FALSE)</f>
        <v>8</v>
      </c>
      <c r="W20" s="45">
        <f>VLOOKUP(A20,[1]Sheet1!$B$2:$X$234,23,FALSE)</f>
        <v>29</v>
      </c>
      <c r="X20" s="45">
        <f>VLOOKUP(A20,[1]Sheet1!$B$2:$AL$234,24,FALSE)</f>
        <v>6</v>
      </c>
      <c r="Y20" s="45">
        <f>VLOOKUP(A20,[1]Sheet1!$B$2:$AM$234,25,FALSE)</f>
        <v>19</v>
      </c>
      <c r="Z20" s="45">
        <f>VLOOKUP(A20,[1]Sheet1!$B$2:$AB$234,26,FALSE)</f>
        <v>4</v>
      </c>
      <c r="AA20" s="45">
        <f>VLOOKUP(A20,[1]Sheet1!$B$2:$AB$234,27,FALSE)</f>
        <v>19</v>
      </c>
      <c r="AB20" s="45">
        <f>VLOOKUP(A20,[1]Sheet1!$B$2:$AD$234,28,FALSE)</f>
        <v>8</v>
      </c>
      <c r="AC20" s="45">
        <f>VLOOKUP(A20,[1]Sheet1!$B$2:$AD$234,29,FALSE)</f>
        <v>18</v>
      </c>
      <c r="AD20" s="45">
        <f>VLOOKUP(A20,[1]Sheet1!$B$2:$AF$234,30,FALSE)</f>
        <v>2</v>
      </c>
      <c r="AE20" s="45">
        <f>VLOOKUP(A20,[1]Sheet1!$B$2:$AF$234,31,FALSE)</f>
        <v>19</v>
      </c>
      <c r="AF20" s="45">
        <f>VLOOKUP(A20,[1]Sheet1!$B$2:$AH$234,32,FALSE)</f>
        <v>10</v>
      </c>
      <c r="AG20" s="45">
        <f>VLOOKUP(A20,[1]Sheet1!$B$2:$AH$234,33,FALSE)</f>
        <v>118</v>
      </c>
      <c r="AH20" s="75">
        <f>VLOOKUP(A20,[1]Sheet1!$B$2:$AJ$234,34,FALSE)</f>
        <v>1</v>
      </c>
      <c r="AI20" s="75">
        <f>VLOOKUP(A20,[1]Sheet1!$B$2:$AJ$234,35,FALSE)</f>
        <v>5</v>
      </c>
      <c r="AJ20" s="45">
        <f>VLOOKUP(A20,[1]Sheet1!$B$2:$AL$234,36,FALSE)</f>
        <v>3</v>
      </c>
      <c r="AK20" s="45">
        <f>VLOOKUP(A20,[1]Sheet1!$B$2:$AL$234,37,FALSE)</f>
        <v>54</v>
      </c>
    </row>
    <row r="21" spans="1:37" ht="14.25" customHeight="1">
      <c r="A21" s="126" t="s">
        <v>454</v>
      </c>
      <c r="B21" s="81">
        <f>VLOOKUP(A21,[1]Sheet1!$B$2:$F$234,2,FALSE)</f>
        <v>41</v>
      </c>
      <c r="C21" s="81">
        <f>VLOOKUP(A21,[1]Sheet1!$B$2:$F$234,3,FALSE)</f>
        <v>343</v>
      </c>
      <c r="D21" s="75" t="str">
        <f>VLOOKUP(A21,[1]Sheet1!$B$2:$F$234,4,FALSE)</f>
        <v>-</v>
      </c>
      <c r="E21" s="75" t="str">
        <f>VLOOKUP(A21,[1]Sheet1!$B$2:$F$234,5,FALSE)</f>
        <v>-</v>
      </c>
      <c r="F21" s="75" t="str">
        <f>VLOOKUP(A21,[1]Sheet1!$B$2:$I$234,6,FALSE)</f>
        <v>-</v>
      </c>
      <c r="G21" s="75" t="str">
        <f>VLOOKUP(A21,[1]Sheet1!$B$2:$I$234,7,FALSE)</f>
        <v>-</v>
      </c>
      <c r="H21" s="45">
        <f>VLOOKUP(A21,[1]Sheet1!$B$2:$J$234,8,FALSE)</f>
        <v>3</v>
      </c>
      <c r="I21" s="45">
        <f>VLOOKUP(A21,[1]Sheet1!$B$2:$J$234,9,FALSE)</f>
        <v>41</v>
      </c>
      <c r="J21" s="45">
        <f>VLOOKUP(A21,[1]Sheet1!$B$2:$L$234,10,FALSE)</f>
        <v>2</v>
      </c>
      <c r="K21" s="45">
        <f>VLOOKUP(A21,[1]Sheet1!$B$2:$L$234,11,FALSE)</f>
        <v>13</v>
      </c>
      <c r="L21" s="75">
        <f>VLOOKUP(A21,[1]Sheet1!$B$2:$N$234,12,FALSE)</f>
        <v>1</v>
      </c>
      <c r="M21" s="75">
        <f>VLOOKUP(A21,[1]Sheet1!$B$2:$N$234,13,FALSE)</f>
        <v>10</v>
      </c>
      <c r="N21" s="75" t="str">
        <f>VLOOKUP(A21,[1]Sheet1!$B$2:$P$234,14,FALSE)</f>
        <v>-</v>
      </c>
      <c r="O21" s="75" t="str">
        <f>VLOOKUP(A21,[1]Sheet1!$B$2:$P$234,15,FALSE)</f>
        <v>-</v>
      </c>
      <c r="P21" s="45" t="str">
        <f>VLOOKUP(A21,[1]Sheet1!$B$2:$R$234,16,FALSE)</f>
        <v>-</v>
      </c>
      <c r="Q21" s="45" t="str">
        <f>VLOOKUP(A21,[1]Sheet1!$B$2:$R$234,17,FALSE)</f>
        <v>-</v>
      </c>
      <c r="R21" s="45">
        <f>VLOOKUP(A21,[1]Sheet1!$B$2:$T$234,18,FALSE)</f>
        <v>11</v>
      </c>
      <c r="S21" s="45">
        <f>VLOOKUP(A21,[1]Sheet1!$B$2:$T$234,19,FALSE)</f>
        <v>109</v>
      </c>
      <c r="T21" s="45">
        <f>VLOOKUP(A21,[1]Sheet1!$B$2:$V$234,20,FALSE)</f>
        <v>1</v>
      </c>
      <c r="U21" s="45">
        <f>VLOOKUP(A21,[1]Sheet1!$B$2:$V$234,21,FALSE)</f>
        <v>19</v>
      </c>
      <c r="V21" s="45">
        <f>VLOOKUP(A21,[1]Sheet1!$B$2:$X$234,22,FALSE)</f>
        <v>8</v>
      </c>
      <c r="W21" s="45">
        <f>VLOOKUP(A21,[1]Sheet1!$B$2:$X$234,23,FALSE)</f>
        <v>14</v>
      </c>
      <c r="X21" s="45" t="str">
        <f>VLOOKUP(A21,[1]Sheet1!$B$2:$AL$234,24,FALSE)</f>
        <v>-</v>
      </c>
      <c r="Y21" s="45" t="str">
        <f>VLOOKUP(A21,[1]Sheet1!$B$2:$AM$234,25,FALSE)</f>
        <v>-</v>
      </c>
      <c r="Z21" s="45">
        <f>VLOOKUP(A21,[1]Sheet1!$B$2:$AB$234,26,FALSE)</f>
        <v>4</v>
      </c>
      <c r="AA21" s="45">
        <f>VLOOKUP(A21,[1]Sheet1!$B$2:$AB$234,27,FALSE)</f>
        <v>45</v>
      </c>
      <c r="AB21" s="45">
        <f>VLOOKUP(A21,[1]Sheet1!$B$2:$AD$234,28,FALSE)</f>
        <v>4</v>
      </c>
      <c r="AC21" s="45">
        <f>VLOOKUP(A21,[1]Sheet1!$B$2:$AD$234,29,FALSE)</f>
        <v>10</v>
      </c>
      <c r="AD21" s="45">
        <f>VLOOKUP(A21,[1]Sheet1!$B$2:$AF$234,30,FALSE)</f>
        <v>1</v>
      </c>
      <c r="AE21" s="45">
        <f>VLOOKUP(A21,[1]Sheet1!$B$2:$AF$234,31,FALSE)</f>
        <v>1</v>
      </c>
      <c r="AF21" s="45">
        <f>VLOOKUP(A21,[1]Sheet1!$B$2:$AH$234,32,FALSE)</f>
        <v>2</v>
      </c>
      <c r="AG21" s="45">
        <f>VLOOKUP(A21,[1]Sheet1!$B$2:$AH$234,33,FALSE)</f>
        <v>25</v>
      </c>
      <c r="AH21" s="75" t="str">
        <f>VLOOKUP(A21,[1]Sheet1!$B$2:$AJ$234,34,FALSE)</f>
        <v>-</v>
      </c>
      <c r="AI21" s="75" t="str">
        <f>VLOOKUP(A21,[1]Sheet1!$B$2:$AJ$234,35,FALSE)</f>
        <v>-</v>
      </c>
      <c r="AJ21" s="45">
        <f>VLOOKUP(A21,[1]Sheet1!$B$2:$AL$234,36,FALSE)</f>
        <v>4</v>
      </c>
      <c r="AK21" s="45">
        <f>VLOOKUP(A21,[1]Sheet1!$B$2:$AL$234,37,FALSE)</f>
        <v>56</v>
      </c>
    </row>
    <row r="22" spans="1:37" ht="14.25" customHeight="1">
      <c r="A22" s="126" t="s">
        <v>422</v>
      </c>
      <c r="B22" s="81">
        <f>VLOOKUP(A22,[1]Sheet1!$B$2:$F$234,2,FALSE)</f>
        <v>28</v>
      </c>
      <c r="C22" s="81">
        <f>VLOOKUP(A22,[1]Sheet1!$B$2:$F$234,3,FALSE)</f>
        <v>115</v>
      </c>
      <c r="D22" s="75" t="str">
        <f>VLOOKUP(A22,[1]Sheet1!$B$2:$F$234,4,FALSE)</f>
        <v>-</v>
      </c>
      <c r="E22" s="75" t="str">
        <f>VLOOKUP(A22,[1]Sheet1!$B$2:$F$234,5,FALSE)</f>
        <v>-</v>
      </c>
      <c r="F22" s="75" t="str">
        <f>VLOOKUP(A22,[1]Sheet1!$B$2:$I$234,6,FALSE)</f>
        <v>-</v>
      </c>
      <c r="G22" s="75" t="str">
        <f>VLOOKUP(A22,[1]Sheet1!$B$2:$I$234,7,FALSE)</f>
        <v>-</v>
      </c>
      <c r="H22" s="45">
        <f>VLOOKUP(A22,[1]Sheet1!$B$2:$J$234,8,FALSE)</f>
        <v>3</v>
      </c>
      <c r="I22" s="45">
        <f>VLOOKUP(A22,[1]Sheet1!$B$2:$J$234,9,FALSE)</f>
        <v>9</v>
      </c>
      <c r="J22" s="45" t="str">
        <f>VLOOKUP(A22,[1]Sheet1!$B$2:$L$234,10,FALSE)</f>
        <v>-</v>
      </c>
      <c r="K22" s="45" t="str">
        <f>VLOOKUP(A22,[1]Sheet1!$B$2:$L$234,11,FALSE)</f>
        <v>-</v>
      </c>
      <c r="L22" s="75" t="str">
        <f>VLOOKUP(A22,[1]Sheet1!$B$2:$N$234,12,FALSE)</f>
        <v>-</v>
      </c>
      <c r="M22" s="75" t="str">
        <f>VLOOKUP(A22,[1]Sheet1!$B$2:$N$234,13,FALSE)</f>
        <v>-</v>
      </c>
      <c r="N22" s="75">
        <f>VLOOKUP(A22,[1]Sheet1!$B$2:$P$234,14,FALSE)</f>
        <v>1</v>
      </c>
      <c r="O22" s="75">
        <f>VLOOKUP(A22,[1]Sheet1!$B$2:$P$234,15,FALSE)</f>
        <v>1</v>
      </c>
      <c r="P22" s="45" t="str">
        <f>VLOOKUP(A22,[1]Sheet1!$B$2:$R$234,16,FALSE)</f>
        <v>-</v>
      </c>
      <c r="Q22" s="45" t="str">
        <f>VLOOKUP(A22,[1]Sheet1!$B$2:$R$234,17,FALSE)</f>
        <v>-</v>
      </c>
      <c r="R22" s="45">
        <f>VLOOKUP(A22,[1]Sheet1!$B$2:$T$234,18,FALSE)</f>
        <v>7</v>
      </c>
      <c r="S22" s="45">
        <f>VLOOKUP(A22,[1]Sheet1!$B$2:$T$234,19,FALSE)</f>
        <v>36</v>
      </c>
      <c r="T22" s="45">
        <f>VLOOKUP(A22,[1]Sheet1!$B$2:$V$234,20,FALSE)</f>
        <v>1</v>
      </c>
      <c r="U22" s="45">
        <f>VLOOKUP(A22,[1]Sheet1!$B$2:$V$234,21,FALSE)</f>
        <v>14</v>
      </c>
      <c r="V22" s="45">
        <f>VLOOKUP(A22,[1]Sheet1!$B$2:$X$234,22,FALSE)</f>
        <v>5</v>
      </c>
      <c r="W22" s="45">
        <f>VLOOKUP(A22,[1]Sheet1!$B$2:$X$234,23,FALSE)</f>
        <v>15</v>
      </c>
      <c r="X22" s="45">
        <f>VLOOKUP(A22,[1]Sheet1!$B$2:$AL$234,24,FALSE)</f>
        <v>2</v>
      </c>
      <c r="Y22" s="45">
        <f>VLOOKUP(A22,[1]Sheet1!$B$2:$AM$234,25,FALSE)</f>
        <v>7</v>
      </c>
      <c r="Z22" s="45">
        <f>VLOOKUP(A22,[1]Sheet1!$B$2:$AB$234,26,FALSE)</f>
        <v>2</v>
      </c>
      <c r="AA22" s="45">
        <f>VLOOKUP(A22,[1]Sheet1!$B$2:$AB$234,27,FALSE)</f>
        <v>5</v>
      </c>
      <c r="AB22" s="45">
        <f>VLOOKUP(A22,[1]Sheet1!$B$2:$AD$234,28,FALSE)</f>
        <v>2</v>
      </c>
      <c r="AC22" s="45">
        <f>VLOOKUP(A22,[1]Sheet1!$B$2:$AD$234,29,FALSE)</f>
        <v>2</v>
      </c>
      <c r="AD22" s="45">
        <f>VLOOKUP(A22,[1]Sheet1!$B$2:$AF$234,30,FALSE)</f>
        <v>1</v>
      </c>
      <c r="AE22" s="45">
        <f>VLOOKUP(A22,[1]Sheet1!$B$2:$AF$234,31,FALSE)</f>
        <v>1</v>
      </c>
      <c r="AF22" s="45">
        <f>VLOOKUP(A22,[1]Sheet1!$B$2:$AH$234,32,FALSE)</f>
        <v>4</v>
      </c>
      <c r="AG22" s="45">
        <f>VLOOKUP(A22,[1]Sheet1!$B$2:$AH$234,33,FALSE)</f>
        <v>25</v>
      </c>
      <c r="AH22" s="75" t="str">
        <f>VLOOKUP(A22,[1]Sheet1!$B$2:$AJ$234,34,FALSE)</f>
        <v>-</v>
      </c>
      <c r="AI22" s="75" t="str">
        <f>VLOOKUP(A22,[1]Sheet1!$B$2:$AJ$234,35,FALSE)</f>
        <v>-</v>
      </c>
      <c r="AJ22" s="45" t="str">
        <f>VLOOKUP(A22,[1]Sheet1!$B$2:$AL$234,36,FALSE)</f>
        <v>-</v>
      </c>
      <c r="AK22" s="45" t="str">
        <f>VLOOKUP(A22,[1]Sheet1!$B$2:$AL$234,37,FALSE)</f>
        <v>-</v>
      </c>
    </row>
    <row r="23" spans="1:37" ht="14.25" customHeight="1">
      <c r="A23" s="126" t="s">
        <v>471</v>
      </c>
      <c r="B23" s="81">
        <f>VLOOKUP(A23,[1]Sheet1!$B$2:$F$234,2,FALSE)</f>
        <v>32</v>
      </c>
      <c r="C23" s="81">
        <f>VLOOKUP(A23,[1]Sheet1!$B$2:$F$234,3,FALSE)</f>
        <v>649</v>
      </c>
      <c r="D23" s="75" t="str">
        <f>VLOOKUP(A23,[1]Sheet1!$B$2:$F$234,4,FALSE)</f>
        <v>-</v>
      </c>
      <c r="E23" s="75" t="str">
        <f>VLOOKUP(A23,[1]Sheet1!$B$2:$F$234,5,FALSE)</f>
        <v>-</v>
      </c>
      <c r="F23" s="75" t="str">
        <f>VLOOKUP(A23,[1]Sheet1!$B$2:$I$234,6,FALSE)</f>
        <v>-</v>
      </c>
      <c r="G23" s="75" t="str">
        <f>VLOOKUP(A23,[1]Sheet1!$B$2:$I$234,7,FALSE)</f>
        <v>-</v>
      </c>
      <c r="H23" s="45">
        <f>VLOOKUP(A23,[1]Sheet1!$B$2:$J$234,8,FALSE)</f>
        <v>3</v>
      </c>
      <c r="I23" s="45">
        <f>VLOOKUP(A23,[1]Sheet1!$B$2:$J$234,9,FALSE)</f>
        <v>15</v>
      </c>
      <c r="J23" s="45">
        <f>VLOOKUP(A23,[1]Sheet1!$B$2:$L$234,10,FALSE)</f>
        <v>1</v>
      </c>
      <c r="K23" s="45">
        <f>VLOOKUP(A23,[1]Sheet1!$B$2:$L$234,11,FALSE)</f>
        <v>2</v>
      </c>
      <c r="L23" s="75" t="str">
        <f>VLOOKUP(A23,[1]Sheet1!$B$2:$N$234,12,FALSE)</f>
        <v>-</v>
      </c>
      <c r="M23" s="75" t="str">
        <f>VLOOKUP(A23,[1]Sheet1!$B$2:$N$234,13,FALSE)</f>
        <v>-</v>
      </c>
      <c r="N23" s="75" t="str">
        <f>VLOOKUP(A23,[1]Sheet1!$B$2:$P$234,14,FALSE)</f>
        <v>-</v>
      </c>
      <c r="O23" s="75" t="str">
        <f>VLOOKUP(A23,[1]Sheet1!$B$2:$P$234,15,FALSE)</f>
        <v>-</v>
      </c>
      <c r="P23" s="45" t="str">
        <f>VLOOKUP(A23,[1]Sheet1!$B$2:$R$234,16,FALSE)</f>
        <v>-</v>
      </c>
      <c r="Q23" s="45" t="str">
        <f>VLOOKUP(A23,[1]Sheet1!$B$2:$R$234,17,FALSE)</f>
        <v>-</v>
      </c>
      <c r="R23" s="45">
        <f>VLOOKUP(A23,[1]Sheet1!$B$2:$T$234,18,FALSE)</f>
        <v>7</v>
      </c>
      <c r="S23" s="45">
        <f>VLOOKUP(A23,[1]Sheet1!$B$2:$T$234,19,FALSE)</f>
        <v>46</v>
      </c>
      <c r="T23" s="45" t="str">
        <f>VLOOKUP(A23,[1]Sheet1!$B$2:$V$234,20,FALSE)</f>
        <v>-</v>
      </c>
      <c r="U23" s="45" t="str">
        <f>VLOOKUP(A23,[1]Sheet1!$B$2:$V$234,21,FALSE)</f>
        <v>-</v>
      </c>
      <c r="V23" s="45">
        <f>VLOOKUP(A23,[1]Sheet1!$B$2:$X$234,22,FALSE)</f>
        <v>2</v>
      </c>
      <c r="W23" s="45">
        <f>VLOOKUP(A23,[1]Sheet1!$B$2:$X$234,23,FALSE)</f>
        <v>3</v>
      </c>
      <c r="X23" s="45">
        <f>VLOOKUP(A23,[1]Sheet1!$B$2:$AL$234,24,FALSE)</f>
        <v>2</v>
      </c>
      <c r="Y23" s="45">
        <f>VLOOKUP(A23,[1]Sheet1!$B$2:$AM$234,25,FALSE)</f>
        <v>16</v>
      </c>
      <c r="Z23" s="45">
        <f>VLOOKUP(A23,[1]Sheet1!$B$2:$AB$234,26,FALSE)</f>
        <v>4</v>
      </c>
      <c r="AA23" s="45">
        <f>VLOOKUP(A23,[1]Sheet1!$B$2:$AB$234,27,FALSE)</f>
        <v>42</v>
      </c>
      <c r="AB23" s="45">
        <f>VLOOKUP(A23,[1]Sheet1!$B$2:$AD$234,28,FALSE)</f>
        <v>4</v>
      </c>
      <c r="AC23" s="45">
        <f>VLOOKUP(A23,[1]Sheet1!$B$2:$AD$234,29,FALSE)</f>
        <v>16</v>
      </c>
      <c r="AD23" s="45">
        <f>VLOOKUP(A23,[1]Sheet1!$B$2:$AF$234,30,FALSE)</f>
        <v>1</v>
      </c>
      <c r="AE23" s="45">
        <f>VLOOKUP(A23,[1]Sheet1!$B$2:$AF$234,31,FALSE)</f>
        <v>1</v>
      </c>
      <c r="AF23" s="45">
        <f>VLOOKUP(A23,[1]Sheet1!$B$2:$AH$234,32,FALSE)</f>
        <v>7</v>
      </c>
      <c r="AG23" s="45">
        <f>VLOOKUP(A23,[1]Sheet1!$B$2:$AH$234,33,FALSE)</f>
        <v>506</v>
      </c>
      <c r="AH23" s="75" t="str">
        <f>VLOOKUP(A23,[1]Sheet1!$B$2:$AJ$234,34,FALSE)</f>
        <v>-</v>
      </c>
      <c r="AI23" s="75" t="str">
        <f>VLOOKUP(A23,[1]Sheet1!$B$2:$AJ$234,35,FALSE)</f>
        <v>-</v>
      </c>
      <c r="AJ23" s="45">
        <f>VLOOKUP(A23,[1]Sheet1!$B$2:$AL$234,36,FALSE)</f>
        <v>1</v>
      </c>
      <c r="AK23" s="45">
        <f>VLOOKUP(A23,[1]Sheet1!$B$2:$AL$234,37,FALSE)</f>
        <v>2</v>
      </c>
    </row>
    <row r="24" spans="1:37" ht="14.25" customHeight="1">
      <c r="A24" s="126" t="s">
        <v>218</v>
      </c>
      <c r="B24" s="81">
        <f>VLOOKUP(A24,[1]Sheet1!$B$2:$F$234,2,FALSE)</f>
        <v>2</v>
      </c>
      <c r="C24" s="81">
        <f>VLOOKUP(A24,[1]Sheet1!$B$2:$F$234,3,FALSE)</f>
        <v>2</v>
      </c>
      <c r="D24" s="75" t="str">
        <f>VLOOKUP(A24,[1]Sheet1!$B$2:$F$234,4,FALSE)</f>
        <v>-</v>
      </c>
      <c r="E24" s="75" t="str">
        <f>VLOOKUP(A24,[1]Sheet1!$B$2:$F$234,5,FALSE)</f>
        <v>-</v>
      </c>
      <c r="F24" s="75" t="str">
        <f>VLOOKUP(A24,[1]Sheet1!$B$2:$I$234,6,FALSE)</f>
        <v>-</v>
      </c>
      <c r="G24" s="75" t="str">
        <f>VLOOKUP(A24,[1]Sheet1!$B$2:$I$234,7,FALSE)</f>
        <v>-</v>
      </c>
      <c r="H24" s="45" t="str">
        <f>VLOOKUP(A24,[1]Sheet1!$B$2:$J$234,8,FALSE)</f>
        <v>-</v>
      </c>
      <c r="I24" s="45" t="str">
        <f>VLOOKUP(A24,[1]Sheet1!$B$2:$J$234,9,FALSE)</f>
        <v>-</v>
      </c>
      <c r="J24" s="45" t="str">
        <f>VLOOKUP(A24,[1]Sheet1!$B$2:$L$234,10,FALSE)</f>
        <v>-</v>
      </c>
      <c r="K24" s="45" t="str">
        <f>VLOOKUP(A24,[1]Sheet1!$B$2:$L$234,11,FALSE)</f>
        <v>-</v>
      </c>
      <c r="L24" s="75" t="str">
        <f>VLOOKUP(A24,[1]Sheet1!$B$2:$N$234,12,FALSE)</f>
        <v>-</v>
      </c>
      <c r="M24" s="75" t="str">
        <f>VLOOKUP(A24,[1]Sheet1!$B$2:$N$234,13,FALSE)</f>
        <v>-</v>
      </c>
      <c r="N24" s="75" t="str">
        <f>VLOOKUP(A24,[1]Sheet1!$B$2:$P$234,14,FALSE)</f>
        <v>-</v>
      </c>
      <c r="O24" s="75" t="str">
        <f>VLOOKUP(A24,[1]Sheet1!$B$2:$P$234,15,FALSE)</f>
        <v>-</v>
      </c>
      <c r="P24" s="45" t="str">
        <f>VLOOKUP(A24,[1]Sheet1!$B$2:$R$234,16,FALSE)</f>
        <v>-</v>
      </c>
      <c r="Q24" s="45" t="str">
        <f>VLOOKUP(A24,[1]Sheet1!$B$2:$R$234,17,FALSE)</f>
        <v>-</v>
      </c>
      <c r="R24" s="45">
        <f>VLOOKUP(A24,[1]Sheet1!$B$2:$T$234,18,FALSE)</f>
        <v>1</v>
      </c>
      <c r="S24" s="45">
        <f>VLOOKUP(A24,[1]Sheet1!$B$2:$T$234,19,FALSE)</f>
        <v>1</v>
      </c>
      <c r="T24" s="45" t="str">
        <f>VLOOKUP(A24,[1]Sheet1!$B$2:$V$234,20,FALSE)</f>
        <v>-</v>
      </c>
      <c r="U24" s="45" t="str">
        <f>VLOOKUP(A24,[1]Sheet1!$B$2:$V$234,21,FALSE)</f>
        <v>-</v>
      </c>
      <c r="V24" s="45" t="str">
        <f>VLOOKUP(A24,[1]Sheet1!$B$2:$X$234,22,FALSE)</f>
        <v>-</v>
      </c>
      <c r="W24" s="45" t="str">
        <f>VLOOKUP(A24,[1]Sheet1!$B$2:$X$234,23,FALSE)</f>
        <v>-</v>
      </c>
      <c r="X24" s="45" t="str">
        <f>VLOOKUP(A24,[1]Sheet1!$B$2:$AL$234,24,FALSE)</f>
        <v>-</v>
      </c>
      <c r="Y24" s="45" t="str">
        <f>VLOOKUP(A24,[1]Sheet1!$B$2:$AM$234,25,FALSE)</f>
        <v>-</v>
      </c>
      <c r="Z24" s="45" t="str">
        <f>VLOOKUP(A24,[1]Sheet1!$B$2:$AB$234,26,FALSE)</f>
        <v>-</v>
      </c>
      <c r="AA24" s="45" t="str">
        <f>VLOOKUP(A24,[1]Sheet1!$B$2:$AB$234,27,FALSE)</f>
        <v>-</v>
      </c>
      <c r="AB24" s="45">
        <f>VLOOKUP(A24,[1]Sheet1!$B$2:$AD$234,28,FALSE)</f>
        <v>1</v>
      </c>
      <c r="AC24" s="45">
        <f>VLOOKUP(A24,[1]Sheet1!$B$2:$AD$234,29,FALSE)</f>
        <v>1</v>
      </c>
      <c r="AD24" s="45" t="str">
        <f>VLOOKUP(A24,[1]Sheet1!$B$2:$AF$234,30,FALSE)</f>
        <v>-</v>
      </c>
      <c r="AE24" s="45" t="str">
        <f>VLOOKUP(A24,[1]Sheet1!$B$2:$AF$234,31,FALSE)</f>
        <v>-</v>
      </c>
      <c r="AF24" s="45" t="str">
        <f>VLOOKUP(A24,[1]Sheet1!$B$2:$AH$234,32,FALSE)</f>
        <v>-</v>
      </c>
      <c r="AG24" s="45" t="str">
        <f>VLOOKUP(A24,[1]Sheet1!$B$2:$AH$234,33,FALSE)</f>
        <v>-</v>
      </c>
      <c r="AH24" s="75" t="str">
        <f>VLOOKUP(A24,[1]Sheet1!$B$2:$AJ$234,34,FALSE)</f>
        <v>-</v>
      </c>
      <c r="AI24" s="75" t="str">
        <f>VLOOKUP(A24,[1]Sheet1!$B$2:$AJ$234,35,FALSE)</f>
        <v>-</v>
      </c>
      <c r="AJ24" s="45" t="str">
        <f>VLOOKUP(A24,[1]Sheet1!$B$2:$AL$234,36,FALSE)</f>
        <v>-</v>
      </c>
      <c r="AK24" s="45" t="str">
        <f>VLOOKUP(A24,[1]Sheet1!$B$2:$AL$234,37,FALSE)</f>
        <v>-</v>
      </c>
    </row>
    <row r="25" spans="1:37" ht="14.25" customHeight="1">
      <c r="A25" s="126" t="s">
        <v>113</v>
      </c>
      <c r="B25" s="81">
        <f>VLOOKUP(A25,[1]Sheet1!$B$2:$F$234,2,FALSE)</f>
        <v>143</v>
      </c>
      <c r="C25" s="81">
        <f>VLOOKUP(A25,[1]Sheet1!$B$2:$F$234,3,FALSE)</f>
        <v>1869</v>
      </c>
      <c r="D25" s="75" t="str">
        <f>VLOOKUP(A25,[1]Sheet1!$B$2:$F$234,4,FALSE)</f>
        <v>-</v>
      </c>
      <c r="E25" s="75" t="str">
        <f>VLOOKUP(A25,[1]Sheet1!$B$2:$F$234,5,FALSE)</f>
        <v>-</v>
      </c>
      <c r="F25" s="75" t="str">
        <f>VLOOKUP(A25,[1]Sheet1!$B$2:$I$234,6,FALSE)</f>
        <v>-</v>
      </c>
      <c r="G25" s="75" t="str">
        <f>VLOOKUP(A25,[1]Sheet1!$B$2:$I$234,7,FALSE)</f>
        <v>-</v>
      </c>
      <c r="H25" s="45">
        <f>VLOOKUP(A25,[1]Sheet1!$B$2:$J$234,8,FALSE)</f>
        <v>2</v>
      </c>
      <c r="I25" s="45">
        <f>VLOOKUP(A25,[1]Sheet1!$B$2:$J$234,9,FALSE)</f>
        <v>54</v>
      </c>
      <c r="J25" s="45" t="str">
        <f>VLOOKUP(A25,[1]Sheet1!$B$2:$L$234,10,FALSE)</f>
        <v>-</v>
      </c>
      <c r="K25" s="45" t="str">
        <f>VLOOKUP(A25,[1]Sheet1!$B$2:$L$234,11,FALSE)</f>
        <v>-</v>
      </c>
      <c r="L25" s="75" t="str">
        <f>VLOOKUP(A25,[1]Sheet1!$B$2:$N$234,12,FALSE)</f>
        <v>-</v>
      </c>
      <c r="M25" s="75" t="str">
        <f>VLOOKUP(A25,[1]Sheet1!$B$2:$N$234,13,FALSE)</f>
        <v>-</v>
      </c>
      <c r="N25" s="75">
        <f>VLOOKUP(A25,[1]Sheet1!$B$2:$P$234,14,FALSE)</f>
        <v>4</v>
      </c>
      <c r="O25" s="75">
        <f>VLOOKUP(A25,[1]Sheet1!$B$2:$P$234,15,FALSE)</f>
        <v>40</v>
      </c>
      <c r="P25" s="45" t="str">
        <f>VLOOKUP(A25,[1]Sheet1!$B$2:$R$234,16,FALSE)</f>
        <v>-</v>
      </c>
      <c r="Q25" s="45" t="str">
        <f>VLOOKUP(A25,[1]Sheet1!$B$2:$R$234,17,FALSE)</f>
        <v>-</v>
      </c>
      <c r="R25" s="45">
        <f>VLOOKUP(A25,[1]Sheet1!$B$2:$T$234,18,FALSE)</f>
        <v>67</v>
      </c>
      <c r="S25" s="45">
        <f>VLOOKUP(A25,[1]Sheet1!$B$2:$T$234,19,FALSE)</f>
        <v>963</v>
      </c>
      <c r="T25" s="45">
        <f>VLOOKUP(A25,[1]Sheet1!$B$2:$V$234,20,FALSE)</f>
        <v>13</v>
      </c>
      <c r="U25" s="45">
        <f>VLOOKUP(A25,[1]Sheet1!$B$2:$V$234,21,FALSE)</f>
        <v>260</v>
      </c>
      <c r="V25" s="45">
        <f>VLOOKUP(A25,[1]Sheet1!$B$2:$X$234,22,FALSE)</f>
        <v>4</v>
      </c>
      <c r="W25" s="45">
        <f>VLOOKUP(A25,[1]Sheet1!$B$2:$X$234,23,FALSE)</f>
        <v>28</v>
      </c>
      <c r="X25" s="45">
        <f>VLOOKUP(A25,[1]Sheet1!$B$2:$AL$234,24,FALSE)</f>
        <v>4</v>
      </c>
      <c r="Y25" s="45">
        <f>VLOOKUP(A25,[1]Sheet1!$B$2:$AM$234,25,FALSE)</f>
        <v>62</v>
      </c>
      <c r="Z25" s="45">
        <f>VLOOKUP(A25,[1]Sheet1!$B$2:$AB$234,26,FALSE)</f>
        <v>21</v>
      </c>
      <c r="AA25" s="45">
        <f>VLOOKUP(A25,[1]Sheet1!$B$2:$AB$234,27,FALSE)</f>
        <v>155</v>
      </c>
      <c r="AB25" s="45">
        <f>VLOOKUP(A25,[1]Sheet1!$B$2:$AD$234,28,FALSE)</f>
        <v>11</v>
      </c>
      <c r="AC25" s="45">
        <f>VLOOKUP(A25,[1]Sheet1!$B$2:$AD$234,29,FALSE)</f>
        <v>35</v>
      </c>
      <c r="AD25" s="45">
        <f>VLOOKUP(A25,[1]Sheet1!$B$2:$AF$234,30,FALSE)</f>
        <v>4</v>
      </c>
      <c r="AE25" s="45">
        <f>VLOOKUP(A25,[1]Sheet1!$B$2:$AF$234,31,FALSE)</f>
        <v>73</v>
      </c>
      <c r="AF25" s="45">
        <f>VLOOKUP(A25,[1]Sheet1!$B$2:$AH$234,32,FALSE)</f>
        <v>5</v>
      </c>
      <c r="AG25" s="45">
        <f>VLOOKUP(A25,[1]Sheet1!$B$2:$AH$234,33,FALSE)</f>
        <v>57</v>
      </c>
      <c r="AH25" s="75" t="str">
        <f>VLOOKUP(A25,[1]Sheet1!$B$2:$AJ$234,34,FALSE)</f>
        <v>-</v>
      </c>
      <c r="AI25" s="75" t="str">
        <f>VLOOKUP(A25,[1]Sheet1!$B$2:$AJ$234,35,FALSE)</f>
        <v>-</v>
      </c>
      <c r="AJ25" s="45">
        <f>VLOOKUP(A25,[1]Sheet1!$B$2:$AL$234,36,FALSE)</f>
        <v>8</v>
      </c>
      <c r="AK25" s="45">
        <f>VLOOKUP(A25,[1]Sheet1!$B$2:$AL$234,37,FALSE)</f>
        <v>142</v>
      </c>
    </row>
    <row r="26" spans="1:37" ht="14.25" customHeight="1">
      <c r="A26" s="126" t="s">
        <v>313</v>
      </c>
      <c r="B26" s="81">
        <f>VLOOKUP(A26,[1]Sheet1!$B$2:$F$234,2,FALSE)</f>
        <v>122</v>
      </c>
      <c r="C26" s="81">
        <f>VLOOKUP(A26,[1]Sheet1!$B$2:$F$234,3,FALSE)</f>
        <v>1368</v>
      </c>
      <c r="D26" s="75" t="str">
        <f>VLOOKUP(A26,[1]Sheet1!$B$2:$F$234,4,FALSE)</f>
        <v>-</v>
      </c>
      <c r="E26" s="75" t="str">
        <f>VLOOKUP(A26,[1]Sheet1!$B$2:$F$234,5,FALSE)</f>
        <v>-</v>
      </c>
      <c r="F26" s="75" t="str">
        <f>VLOOKUP(A26,[1]Sheet1!$B$2:$I$234,6,FALSE)</f>
        <v>-</v>
      </c>
      <c r="G26" s="75" t="str">
        <f>VLOOKUP(A26,[1]Sheet1!$B$2:$I$234,7,FALSE)</f>
        <v>-</v>
      </c>
      <c r="H26" s="45">
        <f>VLOOKUP(A26,[1]Sheet1!$B$2:$J$234,8,FALSE)</f>
        <v>2</v>
      </c>
      <c r="I26" s="45">
        <f>VLOOKUP(A26,[1]Sheet1!$B$2:$J$234,9,FALSE)</f>
        <v>56</v>
      </c>
      <c r="J26" s="45" t="str">
        <f>VLOOKUP(A26,[1]Sheet1!$B$2:$L$234,10,FALSE)</f>
        <v>-</v>
      </c>
      <c r="K26" s="45" t="str">
        <f>VLOOKUP(A26,[1]Sheet1!$B$2:$L$234,11,FALSE)</f>
        <v>-</v>
      </c>
      <c r="L26" s="75">
        <f>VLOOKUP(A26,[1]Sheet1!$B$2:$N$234,12,FALSE)</f>
        <v>1</v>
      </c>
      <c r="M26" s="75" t="str">
        <f>VLOOKUP(A26,[1]Sheet1!$B$2:$N$234,13,FALSE)</f>
        <v>-</v>
      </c>
      <c r="N26" s="75">
        <f>VLOOKUP(A26,[1]Sheet1!$B$2:$P$234,14,FALSE)</f>
        <v>5</v>
      </c>
      <c r="O26" s="75">
        <f>VLOOKUP(A26,[1]Sheet1!$B$2:$P$234,15,FALSE)</f>
        <v>19</v>
      </c>
      <c r="P26" s="45">
        <f>VLOOKUP(A26,[1]Sheet1!$B$2:$R$234,16,FALSE)</f>
        <v>1</v>
      </c>
      <c r="Q26" s="45">
        <f>VLOOKUP(A26,[1]Sheet1!$B$2:$R$234,17,FALSE)</f>
        <v>24</v>
      </c>
      <c r="R26" s="45">
        <f>VLOOKUP(A26,[1]Sheet1!$B$2:$T$234,18,FALSE)</f>
        <v>26</v>
      </c>
      <c r="S26" s="45">
        <f>VLOOKUP(A26,[1]Sheet1!$B$2:$T$234,19,FALSE)</f>
        <v>173</v>
      </c>
      <c r="T26" s="45">
        <f>VLOOKUP(A26,[1]Sheet1!$B$2:$V$234,20,FALSE)</f>
        <v>11</v>
      </c>
      <c r="U26" s="45">
        <f>VLOOKUP(A26,[1]Sheet1!$B$2:$V$234,21,FALSE)</f>
        <v>327</v>
      </c>
      <c r="V26" s="45">
        <f>VLOOKUP(A26,[1]Sheet1!$B$2:$X$234,22,FALSE)</f>
        <v>6</v>
      </c>
      <c r="W26" s="45">
        <f>VLOOKUP(A26,[1]Sheet1!$B$2:$X$234,23,FALSE)</f>
        <v>17</v>
      </c>
      <c r="X26" s="45">
        <f>VLOOKUP(A26,[1]Sheet1!$B$2:$AL$234,24,FALSE)</f>
        <v>15</v>
      </c>
      <c r="Y26" s="45">
        <f>VLOOKUP(A26,[1]Sheet1!$B$2:$AM$234,25,FALSE)</f>
        <v>37</v>
      </c>
      <c r="Z26" s="45">
        <f>VLOOKUP(A26,[1]Sheet1!$B$2:$AB$234,26,FALSE)</f>
        <v>25</v>
      </c>
      <c r="AA26" s="45">
        <f>VLOOKUP(A26,[1]Sheet1!$B$2:$AB$234,27,FALSE)</f>
        <v>127</v>
      </c>
      <c r="AB26" s="45">
        <f>VLOOKUP(A26,[1]Sheet1!$B$2:$AD$234,28,FALSE)</f>
        <v>11</v>
      </c>
      <c r="AC26" s="45">
        <f>VLOOKUP(A26,[1]Sheet1!$B$2:$AD$234,29,FALSE)</f>
        <v>49</v>
      </c>
      <c r="AD26" s="45">
        <f>VLOOKUP(A26,[1]Sheet1!$B$2:$AF$234,30,FALSE)</f>
        <v>5</v>
      </c>
      <c r="AE26" s="45">
        <f>VLOOKUP(A26,[1]Sheet1!$B$2:$AF$234,31,FALSE)</f>
        <v>24</v>
      </c>
      <c r="AF26" s="45">
        <f>VLOOKUP(A26,[1]Sheet1!$B$2:$AH$234,32,FALSE)</f>
        <v>6</v>
      </c>
      <c r="AG26" s="45">
        <f>VLOOKUP(A26,[1]Sheet1!$B$2:$AH$234,33,FALSE)</f>
        <v>75</v>
      </c>
      <c r="AH26" s="75" t="str">
        <f>VLOOKUP(A26,[1]Sheet1!$B$2:$AJ$234,34,FALSE)</f>
        <v>-</v>
      </c>
      <c r="AI26" s="75" t="str">
        <f>VLOOKUP(A26,[1]Sheet1!$B$2:$AJ$234,35,FALSE)</f>
        <v>-</v>
      </c>
      <c r="AJ26" s="45">
        <f>VLOOKUP(A26,[1]Sheet1!$B$2:$AL$234,36,FALSE)</f>
        <v>8</v>
      </c>
      <c r="AK26" s="45">
        <f>VLOOKUP(A26,[1]Sheet1!$B$2:$AL$234,37,FALSE)</f>
        <v>440</v>
      </c>
    </row>
    <row r="27" spans="1:37" ht="14.25" customHeight="1">
      <c r="A27" s="151" t="s">
        <v>491</v>
      </c>
      <c r="B27" s="81">
        <f>VLOOKUP(A27,[1]Sheet1!$B$2:$F$234,2,FALSE)</f>
        <v>115</v>
      </c>
      <c r="C27" s="81">
        <f>VLOOKUP(A27,[1]Sheet1!$B$2:$F$234,3,FALSE)</f>
        <v>1134</v>
      </c>
      <c r="D27" s="75" t="str">
        <f>VLOOKUP(A27,[1]Sheet1!$B$2:$F$234,4,FALSE)</f>
        <v>-</v>
      </c>
      <c r="E27" s="75" t="str">
        <f>VLOOKUP(A27,[1]Sheet1!$B$2:$F$234,5,FALSE)</f>
        <v>-</v>
      </c>
      <c r="F27" s="75" t="str">
        <f>VLOOKUP(A27,[1]Sheet1!$B$2:$I$234,6,FALSE)</f>
        <v>-</v>
      </c>
      <c r="G27" s="75" t="str">
        <f>VLOOKUP(A27,[1]Sheet1!$B$2:$I$234,7,FALSE)</f>
        <v>-</v>
      </c>
      <c r="H27" s="45">
        <f>VLOOKUP(A27,[1]Sheet1!$B$2:$J$234,8,FALSE)</f>
        <v>2</v>
      </c>
      <c r="I27" s="45">
        <f>VLOOKUP(A27,[1]Sheet1!$B$2:$J$234,9,FALSE)</f>
        <v>38</v>
      </c>
      <c r="J27" s="45" t="str">
        <f>VLOOKUP(A27,[1]Sheet1!$B$2:$L$234,10,FALSE)</f>
        <v>-</v>
      </c>
      <c r="K27" s="45" t="str">
        <f>VLOOKUP(A27,[1]Sheet1!$B$2:$L$234,11,FALSE)</f>
        <v>-</v>
      </c>
      <c r="L27" s="75" t="str">
        <f>VLOOKUP(A27,[1]Sheet1!$B$2:$N$234,12,FALSE)</f>
        <v>-</v>
      </c>
      <c r="M27" s="75" t="str">
        <f>VLOOKUP(A27,[1]Sheet1!$B$2:$N$234,13,FALSE)</f>
        <v>-</v>
      </c>
      <c r="N27" s="75" t="str">
        <f>VLOOKUP(A27,[1]Sheet1!$B$2:$P$234,14,FALSE)</f>
        <v>-</v>
      </c>
      <c r="O27" s="75" t="str">
        <f>VLOOKUP(A27,[1]Sheet1!$B$2:$P$234,15,FALSE)</f>
        <v>-</v>
      </c>
      <c r="P27" s="45" t="str">
        <f>VLOOKUP(A27,[1]Sheet1!$B$2:$R$234,16,FALSE)</f>
        <v>-</v>
      </c>
      <c r="Q27" s="45" t="str">
        <f>VLOOKUP(A27,[1]Sheet1!$B$2:$R$234,17,FALSE)</f>
        <v>-</v>
      </c>
      <c r="R27" s="45">
        <f>VLOOKUP(A27,[1]Sheet1!$B$2:$T$234,18,FALSE)</f>
        <v>22</v>
      </c>
      <c r="S27" s="45">
        <f>VLOOKUP(A27,[1]Sheet1!$B$2:$T$234,19,FALSE)</f>
        <v>73</v>
      </c>
      <c r="T27" s="45">
        <f>VLOOKUP(A27,[1]Sheet1!$B$2:$V$234,20,FALSE)</f>
        <v>3</v>
      </c>
      <c r="U27" s="45">
        <f>VLOOKUP(A27,[1]Sheet1!$B$2:$V$234,21,FALSE)</f>
        <v>56</v>
      </c>
      <c r="V27" s="45">
        <f>VLOOKUP(A27,[1]Sheet1!$B$2:$X$234,22,FALSE)</f>
        <v>7</v>
      </c>
      <c r="W27" s="45">
        <f>VLOOKUP(A27,[1]Sheet1!$B$2:$X$234,23,FALSE)</f>
        <v>23</v>
      </c>
      <c r="X27" s="45">
        <f>VLOOKUP(A27,[1]Sheet1!$B$2:$AL$234,24,FALSE)</f>
        <v>2</v>
      </c>
      <c r="Y27" s="45">
        <f>VLOOKUP(A27,[1]Sheet1!$B$2:$AM$234,25,FALSE)</f>
        <v>16</v>
      </c>
      <c r="Z27" s="45">
        <f>VLOOKUP(A27,[1]Sheet1!$B$2:$AB$234,26,FALSE)</f>
        <v>61</v>
      </c>
      <c r="AA27" s="45">
        <f>VLOOKUP(A27,[1]Sheet1!$B$2:$AB$234,27,FALSE)</f>
        <v>333</v>
      </c>
      <c r="AB27" s="45">
        <f>VLOOKUP(A27,[1]Sheet1!$B$2:$AD$234,28,FALSE)</f>
        <v>5</v>
      </c>
      <c r="AC27" s="45">
        <f>VLOOKUP(A27,[1]Sheet1!$B$2:$AD$234,29,FALSE)</f>
        <v>34</v>
      </c>
      <c r="AD27" s="45">
        <f>VLOOKUP(A27,[1]Sheet1!$B$2:$AF$234,30,FALSE)</f>
        <v>1</v>
      </c>
      <c r="AE27" s="45">
        <f>VLOOKUP(A27,[1]Sheet1!$B$2:$AF$234,31,FALSE)</f>
        <v>1</v>
      </c>
      <c r="AF27" s="45">
        <f>VLOOKUP(A27,[1]Sheet1!$B$2:$AH$234,32,FALSE)</f>
        <v>4</v>
      </c>
      <c r="AG27" s="45">
        <f>VLOOKUP(A27,[1]Sheet1!$B$2:$AH$234,33,FALSE)</f>
        <v>19</v>
      </c>
      <c r="AH27" s="75" t="str">
        <f>VLOOKUP(A27,[1]Sheet1!$B$2:$AJ$234,34,FALSE)</f>
        <v>-</v>
      </c>
      <c r="AI27" s="75" t="str">
        <f>VLOOKUP(A27,[1]Sheet1!$B$2:$AJ$234,35,FALSE)</f>
        <v>-</v>
      </c>
      <c r="AJ27" s="45">
        <f>VLOOKUP(A27,[1]Sheet1!$B$2:$AL$234,36,FALSE)</f>
        <v>8</v>
      </c>
      <c r="AK27" s="45">
        <f>VLOOKUP(A27,[1]Sheet1!$B$2:$AL$234,37,FALSE)</f>
        <v>541</v>
      </c>
    </row>
    <row r="28" spans="1:37" ht="14.25" customHeight="1">
      <c r="A28" s="151" t="s">
        <v>219</v>
      </c>
      <c r="B28" s="81">
        <f>VLOOKUP(A28,[1]Sheet1!$B$2:$F$234,2,FALSE)</f>
        <v>5</v>
      </c>
      <c r="C28" s="81">
        <f>VLOOKUP(A28,[1]Sheet1!$B$2:$F$234,3,FALSE)</f>
        <v>22</v>
      </c>
      <c r="D28" s="75" t="str">
        <f>VLOOKUP(A28,[1]Sheet1!$B$2:$F$234,4,FALSE)</f>
        <v>-</v>
      </c>
      <c r="E28" s="75" t="str">
        <f>VLOOKUP(A28,[1]Sheet1!$B$2:$F$234,5,FALSE)</f>
        <v>-</v>
      </c>
      <c r="F28" s="75" t="str">
        <f>VLOOKUP(A28,[1]Sheet1!$B$2:$I$234,6,FALSE)</f>
        <v>-</v>
      </c>
      <c r="G28" s="75" t="str">
        <f>VLOOKUP(A28,[1]Sheet1!$B$2:$I$234,7,FALSE)</f>
        <v>-</v>
      </c>
      <c r="H28" s="45">
        <f>VLOOKUP(A28,[1]Sheet1!$B$2:$J$234,8,FALSE)</f>
        <v>2</v>
      </c>
      <c r="I28" s="45">
        <f>VLOOKUP(A28,[1]Sheet1!$B$2:$J$234,9,FALSE)</f>
        <v>7</v>
      </c>
      <c r="J28" s="45">
        <f>VLOOKUP(A28,[1]Sheet1!$B$2:$L$234,10,FALSE)</f>
        <v>1</v>
      </c>
      <c r="K28" s="45">
        <f>VLOOKUP(A28,[1]Sheet1!$B$2:$L$234,11,FALSE)</f>
        <v>8</v>
      </c>
      <c r="L28" s="75" t="str">
        <f>VLOOKUP(A28,[1]Sheet1!$B$2:$N$234,12,FALSE)</f>
        <v>-</v>
      </c>
      <c r="M28" s="75" t="str">
        <f>VLOOKUP(A28,[1]Sheet1!$B$2:$N$234,13,FALSE)</f>
        <v>-</v>
      </c>
      <c r="N28" s="75" t="str">
        <f>VLOOKUP(A28,[1]Sheet1!$B$2:$P$234,14,FALSE)</f>
        <v>-</v>
      </c>
      <c r="O28" s="75" t="str">
        <f>VLOOKUP(A28,[1]Sheet1!$B$2:$P$234,15,FALSE)</f>
        <v>-</v>
      </c>
      <c r="P28" s="45" t="str">
        <f>VLOOKUP(A28,[1]Sheet1!$B$2:$R$234,16,FALSE)</f>
        <v>-</v>
      </c>
      <c r="Q28" s="45" t="str">
        <f>VLOOKUP(A28,[1]Sheet1!$B$2:$R$234,17,FALSE)</f>
        <v>-</v>
      </c>
      <c r="R28" s="45" t="str">
        <f>VLOOKUP(A28,[1]Sheet1!$B$2:$T$234,18,FALSE)</f>
        <v>-</v>
      </c>
      <c r="S28" s="45" t="str">
        <f>VLOOKUP(A28,[1]Sheet1!$B$2:$T$234,19,FALSE)</f>
        <v>-</v>
      </c>
      <c r="T28" s="45" t="str">
        <f>VLOOKUP(A28,[1]Sheet1!$B$2:$V$234,20,FALSE)</f>
        <v>-</v>
      </c>
      <c r="U28" s="45" t="str">
        <f>VLOOKUP(A28,[1]Sheet1!$B$2:$V$234,21,FALSE)</f>
        <v>-</v>
      </c>
      <c r="V28" s="45">
        <f>VLOOKUP(A28,[1]Sheet1!$B$2:$X$234,22,FALSE)</f>
        <v>1</v>
      </c>
      <c r="W28" s="45">
        <f>VLOOKUP(A28,[1]Sheet1!$B$2:$X$234,23,FALSE)</f>
        <v>2</v>
      </c>
      <c r="X28" s="45" t="str">
        <f>VLOOKUP(A28,[1]Sheet1!$B$2:$AL$234,24,FALSE)</f>
        <v>-</v>
      </c>
      <c r="Y28" s="45" t="str">
        <f>VLOOKUP(A28,[1]Sheet1!$B$2:$AM$234,25,FALSE)</f>
        <v>-</v>
      </c>
      <c r="Z28" s="45" t="str">
        <f>VLOOKUP(A28,[1]Sheet1!$B$2:$AB$234,26,FALSE)</f>
        <v>-</v>
      </c>
      <c r="AA28" s="45" t="str">
        <f>VLOOKUP(A28,[1]Sheet1!$B$2:$AB$234,27,FALSE)</f>
        <v>-</v>
      </c>
      <c r="AB28" s="45" t="str">
        <f>VLOOKUP(A28,[1]Sheet1!$B$2:$AD$234,28,FALSE)</f>
        <v>-</v>
      </c>
      <c r="AC28" s="45" t="str">
        <f>VLOOKUP(A28,[1]Sheet1!$B$2:$AD$234,29,FALSE)</f>
        <v>-</v>
      </c>
      <c r="AD28" s="45" t="str">
        <f>VLOOKUP(A28,[1]Sheet1!$B$2:$AF$234,30,FALSE)</f>
        <v>-</v>
      </c>
      <c r="AE28" s="45" t="str">
        <f>VLOOKUP(A28,[1]Sheet1!$B$2:$AF$234,31,FALSE)</f>
        <v>-</v>
      </c>
      <c r="AF28" s="45">
        <f>VLOOKUP(A28,[1]Sheet1!$B$2:$AH$234,32,FALSE)</f>
        <v>1</v>
      </c>
      <c r="AG28" s="45">
        <f>VLOOKUP(A28,[1]Sheet1!$B$2:$AH$234,33,FALSE)</f>
        <v>5</v>
      </c>
      <c r="AH28" s="75" t="str">
        <f>VLOOKUP(A28,[1]Sheet1!$B$2:$AJ$234,34,FALSE)</f>
        <v>-</v>
      </c>
      <c r="AI28" s="75" t="str">
        <f>VLOOKUP(A28,[1]Sheet1!$B$2:$AJ$234,35,FALSE)</f>
        <v>-</v>
      </c>
      <c r="AJ28" s="45" t="str">
        <f>VLOOKUP(A28,[1]Sheet1!$B$2:$AL$234,36,FALSE)</f>
        <v>-</v>
      </c>
      <c r="AK28" s="45" t="str">
        <f>VLOOKUP(A28,[1]Sheet1!$B$2:$AL$234,37,FALSE)</f>
        <v>-</v>
      </c>
    </row>
    <row r="29" spans="1:37" ht="14.25" customHeight="1">
      <c r="A29" s="151" t="s">
        <v>453</v>
      </c>
      <c r="B29" s="81">
        <f>VLOOKUP(A29,[1]Sheet1!$B$2:$F$234,2,FALSE)</f>
        <v>4</v>
      </c>
      <c r="C29" s="81">
        <f>VLOOKUP(A29,[1]Sheet1!$B$2:$F$234,3,FALSE)</f>
        <v>5</v>
      </c>
      <c r="D29" s="75" t="str">
        <f>VLOOKUP(A29,[1]Sheet1!$B$2:$F$234,4,FALSE)</f>
        <v>-</v>
      </c>
      <c r="E29" s="75" t="str">
        <f>VLOOKUP(A29,[1]Sheet1!$B$2:$F$234,5,FALSE)</f>
        <v>-</v>
      </c>
      <c r="F29" s="75" t="str">
        <f>VLOOKUP(A29,[1]Sheet1!$B$2:$I$234,6,FALSE)</f>
        <v>-</v>
      </c>
      <c r="G29" s="75" t="str">
        <f>VLOOKUP(A29,[1]Sheet1!$B$2:$I$234,7,FALSE)</f>
        <v>-</v>
      </c>
      <c r="H29" s="45" t="str">
        <f>VLOOKUP(A29,[1]Sheet1!$B$2:$J$234,8,FALSE)</f>
        <v>-</v>
      </c>
      <c r="I29" s="45" t="str">
        <f>VLOOKUP(A29,[1]Sheet1!$B$2:$J$234,9,FALSE)</f>
        <v>-</v>
      </c>
      <c r="J29" s="45">
        <f>VLOOKUP(A29,[1]Sheet1!$B$2:$L$234,10,FALSE)</f>
        <v>1</v>
      </c>
      <c r="K29" s="45">
        <f>VLOOKUP(A29,[1]Sheet1!$B$2:$L$234,11,FALSE)</f>
        <v>2</v>
      </c>
      <c r="L29" s="75" t="str">
        <f>VLOOKUP(A29,[1]Sheet1!$B$2:$N$234,12,FALSE)</f>
        <v>-</v>
      </c>
      <c r="M29" s="75" t="str">
        <f>VLOOKUP(A29,[1]Sheet1!$B$2:$N$234,13,FALSE)</f>
        <v>-</v>
      </c>
      <c r="N29" s="75" t="str">
        <f>VLOOKUP(A29,[1]Sheet1!$B$2:$P$234,14,FALSE)</f>
        <v>-</v>
      </c>
      <c r="O29" s="75" t="str">
        <f>VLOOKUP(A29,[1]Sheet1!$B$2:$P$234,15,FALSE)</f>
        <v>-</v>
      </c>
      <c r="P29" s="45" t="str">
        <f>VLOOKUP(A29,[1]Sheet1!$B$2:$R$234,16,FALSE)</f>
        <v>-</v>
      </c>
      <c r="Q29" s="45" t="str">
        <f>VLOOKUP(A29,[1]Sheet1!$B$2:$R$234,17,FALSE)</f>
        <v>-</v>
      </c>
      <c r="R29" s="45">
        <f>VLOOKUP(A29,[1]Sheet1!$B$2:$T$234,18,FALSE)</f>
        <v>2</v>
      </c>
      <c r="S29" s="45">
        <f>VLOOKUP(A29,[1]Sheet1!$B$2:$T$234,19,FALSE)</f>
        <v>2</v>
      </c>
      <c r="T29" s="45" t="str">
        <f>VLOOKUP(A29,[1]Sheet1!$B$2:$V$234,20,FALSE)</f>
        <v>-</v>
      </c>
      <c r="U29" s="45" t="str">
        <f>VLOOKUP(A29,[1]Sheet1!$B$2:$V$234,21,FALSE)</f>
        <v>-</v>
      </c>
      <c r="V29" s="45" t="str">
        <f>VLOOKUP(A29,[1]Sheet1!$B$2:$X$234,22,FALSE)</f>
        <v>-</v>
      </c>
      <c r="W29" s="45" t="str">
        <f>VLOOKUP(A29,[1]Sheet1!$B$2:$X$234,23,FALSE)</f>
        <v>-</v>
      </c>
      <c r="X29" s="45" t="str">
        <f>VLOOKUP(A29,[1]Sheet1!$B$2:$AL$234,24,FALSE)</f>
        <v>-</v>
      </c>
      <c r="Y29" s="45" t="str">
        <f>VLOOKUP(A29,[1]Sheet1!$B$2:$AM$234,25,FALSE)</f>
        <v>-</v>
      </c>
      <c r="Z29" s="45" t="str">
        <f>VLOOKUP(A29,[1]Sheet1!$B$2:$AB$234,26,FALSE)</f>
        <v>-</v>
      </c>
      <c r="AA29" s="45" t="str">
        <f>VLOOKUP(A29,[1]Sheet1!$B$2:$AB$234,27,FALSE)</f>
        <v>-</v>
      </c>
      <c r="AB29" s="45">
        <f>VLOOKUP(A29,[1]Sheet1!$B$2:$AD$234,28,FALSE)</f>
        <v>1</v>
      </c>
      <c r="AC29" s="45">
        <f>VLOOKUP(A29,[1]Sheet1!$B$2:$AD$234,29,FALSE)</f>
        <v>1</v>
      </c>
      <c r="AD29" s="45" t="str">
        <f>VLOOKUP(A29,[1]Sheet1!$B$2:$AF$234,30,FALSE)</f>
        <v>-</v>
      </c>
      <c r="AE29" s="45" t="str">
        <f>VLOOKUP(A29,[1]Sheet1!$B$2:$AF$234,31,FALSE)</f>
        <v>-</v>
      </c>
      <c r="AF29" s="45" t="str">
        <f>VLOOKUP(A29,[1]Sheet1!$B$2:$AH$234,32,FALSE)</f>
        <v>-</v>
      </c>
      <c r="AG29" s="45" t="str">
        <f>VLOOKUP(A29,[1]Sheet1!$B$2:$AH$234,33,FALSE)</f>
        <v>-</v>
      </c>
      <c r="AH29" s="75" t="str">
        <f>VLOOKUP(A29,[1]Sheet1!$B$2:$AJ$234,34,FALSE)</f>
        <v>-</v>
      </c>
      <c r="AI29" s="75" t="str">
        <f>VLOOKUP(A29,[1]Sheet1!$B$2:$AJ$234,35,FALSE)</f>
        <v>-</v>
      </c>
      <c r="AJ29" s="45" t="str">
        <f>VLOOKUP(A29,[1]Sheet1!$B$2:$AL$234,36,FALSE)</f>
        <v>-</v>
      </c>
      <c r="AK29" s="45" t="str">
        <f>VLOOKUP(A29,[1]Sheet1!$B$2:$AL$234,37,FALSE)</f>
        <v>-</v>
      </c>
    </row>
    <row r="30" spans="1:37" ht="14.25" customHeight="1">
      <c r="A30" s="151" t="s">
        <v>300</v>
      </c>
      <c r="B30" s="81">
        <f>VLOOKUP(A30,[1]Sheet1!$B$2:$F$234,2,FALSE)</f>
        <v>38</v>
      </c>
      <c r="C30" s="81">
        <f>VLOOKUP(A30,[1]Sheet1!$B$2:$F$234,3,FALSE)</f>
        <v>475</v>
      </c>
      <c r="D30" s="75" t="str">
        <f>VLOOKUP(A30,[1]Sheet1!$B$2:$F$234,4,FALSE)</f>
        <v>-</v>
      </c>
      <c r="E30" s="75" t="str">
        <f>VLOOKUP(A30,[1]Sheet1!$B$2:$F$234,5,FALSE)</f>
        <v>-</v>
      </c>
      <c r="F30" s="75" t="str">
        <f>VLOOKUP(A30,[1]Sheet1!$B$2:$I$234,6,FALSE)</f>
        <v>-</v>
      </c>
      <c r="G30" s="75" t="str">
        <f>VLOOKUP(A30,[1]Sheet1!$B$2:$I$234,7,FALSE)</f>
        <v>-</v>
      </c>
      <c r="H30" s="45">
        <f>VLOOKUP(A30,[1]Sheet1!$B$2:$J$234,8,FALSE)</f>
        <v>2</v>
      </c>
      <c r="I30" s="45">
        <f>VLOOKUP(A30,[1]Sheet1!$B$2:$J$234,9,FALSE)</f>
        <v>23</v>
      </c>
      <c r="J30" s="45" t="str">
        <f>VLOOKUP(A30,[1]Sheet1!$B$2:$L$234,10,FALSE)</f>
        <v>-</v>
      </c>
      <c r="K30" s="45" t="str">
        <f>VLOOKUP(A30,[1]Sheet1!$B$2:$L$234,11,FALSE)</f>
        <v>-</v>
      </c>
      <c r="L30" s="75" t="str">
        <f>VLOOKUP(A30,[1]Sheet1!$B$2:$N$234,12,FALSE)</f>
        <v>-</v>
      </c>
      <c r="M30" s="75" t="str">
        <f>VLOOKUP(A30,[1]Sheet1!$B$2:$N$234,13,FALSE)</f>
        <v>-</v>
      </c>
      <c r="N30" s="75" t="str">
        <f>VLOOKUP(A30,[1]Sheet1!$B$2:$P$234,14,FALSE)</f>
        <v>-</v>
      </c>
      <c r="O30" s="75" t="str">
        <f>VLOOKUP(A30,[1]Sheet1!$B$2:$P$234,15,FALSE)</f>
        <v>-</v>
      </c>
      <c r="P30" s="45">
        <f>VLOOKUP(A30,[1]Sheet1!$B$2:$R$234,16,FALSE)</f>
        <v>2</v>
      </c>
      <c r="Q30" s="45">
        <f>VLOOKUP(A30,[1]Sheet1!$B$2:$R$234,17,FALSE)</f>
        <v>17</v>
      </c>
      <c r="R30" s="45">
        <f>VLOOKUP(A30,[1]Sheet1!$B$2:$T$234,18,FALSE)</f>
        <v>18</v>
      </c>
      <c r="S30" s="45">
        <f>VLOOKUP(A30,[1]Sheet1!$B$2:$T$234,19,FALSE)</f>
        <v>351</v>
      </c>
      <c r="T30" s="45" t="str">
        <f>VLOOKUP(A30,[1]Sheet1!$B$2:$V$234,20,FALSE)</f>
        <v>-</v>
      </c>
      <c r="U30" s="45" t="str">
        <f>VLOOKUP(A30,[1]Sheet1!$B$2:$V$234,21,FALSE)</f>
        <v>-</v>
      </c>
      <c r="V30" s="45">
        <f>VLOOKUP(A30,[1]Sheet1!$B$2:$X$234,22,FALSE)</f>
        <v>3</v>
      </c>
      <c r="W30" s="45">
        <f>VLOOKUP(A30,[1]Sheet1!$B$2:$X$234,23,FALSE)</f>
        <v>4</v>
      </c>
      <c r="X30" s="45" t="str">
        <f>VLOOKUP(A30,[1]Sheet1!$B$2:$AL$234,24,FALSE)</f>
        <v>-</v>
      </c>
      <c r="Y30" s="45" t="str">
        <f>VLOOKUP(A30,[1]Sheet1!$B$2:$AM$234,25,FALSE)</f>
        <v>-</v>
      </c>
      <c r="Z30" s="45">
        <f>VLOOKUP(A30,[1]Sheet1!$B$2:$AB$234,26,FALSE)</f>
        <v>1</v>
      </c>
      <c r="AA30" s="45">
        <f>VLOOKUP(A30,[1]Sheet1!$B$2:$AB$234,27,FALSE)</f>
        <v>11</v>
      </c>
      <c r="AB30" s="45">
        <f>VLOOKUP(A30,[1]Sheet1!$B$2:$AD$234,28,FALSE)</f>
        <v>6</v>
      </c>
      <c r="AC30" s="45">
        <f>VLOOKUP(A30,[1]Sheet1!$B$2:$AD$234,29,FALSE)</f>
        <v>28</v>
      </c>
      <c r="AD30" s="45" t="str">
        <f>VLOOKUP(A30,[1]Sheet1!$B$2:$AF$234,30,FALSE)</f>
        <v>-</v>
      </c>
      <c r="AE30" s="45" t="str">
        <f>VLOOKUP(A30,[1]Sheet1!$B$2:$AF$234,31,FALSE)</f>
        <v>-</v>
      </c>
      <c r="AF30" s="45">
        <f>VLOOKUP(A30,[1]Sheet1!$B$2:$AH$234,32,FALSE)</f>
        <v>3</v>
      </c>
      <c r="AG30" s="45">
        <f>VLOOKUP(A30,[1]Sheet1!$B$2:$AH$234,33,FALSE)</f>
        <v>21</v>
      </c>
      <c r="AH30" s="75">
        <f>VLOOKUP(A30,[1]Sheet1!$B$2:$AJ$234,34,FALSE)</f>
        <v>1</v>
      </c>
      <c r="AI30" s="75">
        <f>VLOOKUP(A30,[1]Sheet1!$B$2:$AJ$234,35,FALSE)</f>
        <v>13</v>
      </c>
      <c r="AJ30" s="45">
        <f>VLOOKUP(A30,[1]Sheet1!$B$2:$AL$234,36,FALSE)</f>
        <v>2</v>
      </c>
      <c r="AK30" s="45">
        <f>VLOOKUP(A30,[1]Sheet1!$B$2:$AL$234,37,FALSE)</f>
        <v>7</v>
      </c>
    </row>
    <row r="31" spans="1:37" ht="14.25" customHeight="1">
      <c r="A31" s="151" t="s">
        <v>73</v>
      </c>
      <c r="B31" s="81">
        <f>VLOOKUP(A31,[1]Sheet1!$B$2:$F$234,2,FALSE)</f>
        <v>187</v>
      </c>
      <c r="C31" s="81">
        <f>VLOOKUP(A31,[1]Sheet1!$B$2:$F$234,3,FALSE)</f>
        <v>2271</v>
      </c>
      <c r="D31" s="75" t="str">
        <f>VLOOKUP(A31,[1]Sheet1!$B$2:$F$234,4,FALSE)</f>
        <v>-</v>
      </c>
      <c r="E31" s="75" t="str">
        <f>VLOOKUP(A31,[1]Sheet1!$B$2:$F$234,5,FALSE)</f>
        <v>-</v>
      </c>
      <c r="F31" s="75" t="str">
        <f>VLOOKUP(A31,[1]Sheet1!$B$2:$I$234,6,FALSE)</f>
        <v>-</v>
      </c>
      <c r="G31" s="75" t="str">
        <f>VLOOKUP(A31,[1]Sheet1!$B$2:$I$234,7,FALSE)</f>
        <v>-</v>
      </c>
      <c r="H31" s="45" t="str">
        <f>VLOOKUP(A31,[1]Sheet1!$B$2:$J$234,8,FALSE)</f>
        <v>-</v>
      </c>
      <c r="I31" s="45" t="str">
        <f>VLOOKUP(A31,[1]Sheet1!$B$2:$J$234,9,FALSE)</f>
        <v>-</v>
      </c>
      <c r="J31" s="45" t="str">
        <f>VLOOKUP(A31,[1]Sheet1!$B$2:$L$234,10,FALSE)</f>
        <v>-</v>
      </c>
      <c r="K31" s="45" t="str">
        <f>VLOOKUP(A31,[1]Sheet1!$B$2:$L$234,11,FALSE)</f>
        <v>-</v>
      </c>
      <c r="L31" s="75" t="str">
        <f>VLOOKUP(A31,[1]Sheet1!$B$2:$N$234,12,FALSE)</f>
        <v>-</v>
      </c>
      <c r="M31" s="75" t="str">
        <f>VLOOKUP(A31,[1]Sheet1!$B$2:$N$234,13,FALSE)</f>
        <v>-</v>
      </c>
      <c r="N31" s="75" t="str">
        <f>VLOOKUP(A31,[1]Sheet1!$B$2:$P$234,14,FALSE)</f>
        <v>-</v>
      </c>
      <c r="O31" s="75" t="str">
        <f>VLOOKUP(A31,[1]Sheet1!$B$2:$P$234,15,FALSE)</f>
        <v>-</v>
      </c>
      <c r="P31" s="45" t="str">
        <f>VLOOKUP(A31,[1]Sheet1!$B$2:$R$234,16,FALSE)</f>
        <v>-</v>
      </c>
      <c r="Q31" s="45" t="str">
        <f>VLOOKUP(A31,[1]Sheet1!$B$2:$R$234,17,FALSE)</f>
        <v>-</v>
      </c>
      <c r="R31" s="45">
        <f>VLOOKUP(A31,[1]Sheet1!$B$2:$T$234,18,FALSE)</f>
        <v>125</v>
      </c>
      <c r="S31" s="45">
        <f>VLOOKUP(A31,[1]Sheet1!$B$2:$T$234,19,FALSE)</f>
        <v>1513</v>
      </c>
      <c r="T31" s="45">
        <f>VLOOKUP(A31,[1]Sheet1!$B$2:$V$234,20,FALSE)</f>
        <v>2</v>
      </c>
      <c r="U31" s="45">
        <f>VLOOKUP(A31,[1]Sheet1!$B$2:$V$234,21,FALSE)</f>
        <v>14</v>
      </c>
      <c r="V31" s="45">
        <f>VLOOKUP(A31,[1]Sheet1!$B$2:$X$234,22,FALSE)</f>
        <v>2</v>
      </c>
      <c r="W31" s="45">
        <f>VLOOKUP(A31,[1]Sheet1!$B$2:$X$234,23,FALSE)</f>
        <v>24</v>
      </c>
      <c r="X31" s="45">
        <f>VLOOKUP(A31,[1]Sheet1!$B$2:$AL$234,24,FALSE)</f>
        <v>1</v>
      </c>
      <c r="Y31" s="45">
        <f>VLOOKUP(A31,[1]Sheet1!$B$2:$AM$234,25,FALSE)</f>
        <v>1</v>
      </c>
      <c r="Z31" s="45">
        <f>VLOOKUP(A31,[1]Sheet1!$B$2:$AB$234,26,FALSE)</f>
        <v>28</v>
      </c>
      <c r="AA31" s="45">
        <f>VLOOKUP(A31,[1]Sheet1!$B$2:$AB$234,27,FALSE)</f>
        <v>464</v>
      </c>
      <c r="AB31" s="45">
        <f>VLOOKUP(A31,[1]Sheet1!$B$2:$AD$234,28,FALSE)</f>
        <v>18</v>
      </c>
      <c r="AC31" s="45">
        <f>VLOOKUP(A31,[1]Sheet1!$B$2:$AD$234,29,FALSE)</f>
        <v>181</v>
      </c>
      <c r="AD31" s="45">
        <f>VLOOKUP(A31,[1]Sheet1!$B$2:$AF$234,30,FALSE)</f>
        <v>4</v>
      </c>
      <c r="AE31" s="45">
        <f>VLOOKUP(A31,[1]Sheet1!$B$2:$AF$234,31,FALSE)</f>
        <v>21</v>
      </c>
      <c r="AF31" s="45">
        <f>VLOOKUP(A31,[1]Sheet1!$B$2:$AH$234,32,FALSE)</f>
        <v>5</v>
      </c>
      <c r="AG31" s="45">
        <f>VLOOKUP(A31,[1]Sheet1!$B$2:$AH$234,33,FALSE)</f>
        <v>42</v>
      </c>
      <c r="AH31" s="75">
        <f>VLOOKUP(A31,[1]Sheet1!$B$2:$AJ$234,34,FALSE)</f>
        <v>1</v>
      </c>
      <c r="AI31" s="75">
        <f>VLOOKUP(A31,[1]Sheet1!$B$2:$AJ$234,35,FALSE)</f>
        <v>9</v>
      </c>
      <c r="AJ31" s="45">
        <f>VLOOKUP(A31,[1]Sheet1!$B$2:$AL$234,36,FALSE)</f>
        <v>1</v>
      </c>
      <c r="AK31" s="45">
        <f>VLOOKUP(A31,[1]Sheet1!$B$2:$AL$234,37,FALSE)</f>
        <v>2</v>
      </c>
    </row>
    <row r="32" spans="1:37" ht="14.25" customHeight="1">
      <c r="A32" s="151" t="s">
        <v>187</v>
      </c>
      <c r="B32" s="81">
        <f>VLOOKUP(A32,[1]Sheet1!$B$2:$F$234,2,FALSE)</f>
        <v>138</v>
      </c>
      <c r="C32" s="81">
        <f>VLOOKUP(A32,[1]Sheet1!$B$2:$F$234,3,FALSE)</f>
        <v>793</v>
      </c>
      <c r="D32" s="75">
        <f>VLOOKUP(A32,[1]Sheet1!$B$2:$F$234,4,FALSE)</f>
        <v>1</v>
      </c>
      <c r="E32" s="75">
        <f>VLOOKUP(A32,[1]Sheet1!$B$2:$F$234,5,FALSE)</f>
        <v>6</v>
      </c>
      <c r="F32" s="75" t="str">
        <f>VLOOKUP(A32,[1]Sheet1!$B$2:$I$234,6,FALSE)</f>
        <v>-</v>
      </c>
      <c r="G32" s="75" t="str">
        <f>VLOOKUP(A32,[1]Sheet1!$B$2:$I$234,7,FALSE)</f>
        <v>-</v>
      </c>
      <c r="H32" s="45">
        <f>VLOOKUP(A32,[1]Sheet1!$B$2:$J$234,8,FALSE)</f>
        <v>18</v>
      </c>
      <c r="I32" s="45">
        <f>VLOOKUP(A32,[1]Sheet1!$B$2:$J$234,9,FALSE)</f>
        <v>44</v>
      </c>
      <c r="J32" s="45">
        <f>VLOOKUP(A32,[1]Sheet1!$B$2:$L$234,10,FALSE)</f>
        <v>7</v>
      </c>
      <c r="K32" s="45">
        <f>VLOOKUP(A32,[1]Sheet1!$B$2:$L$234,11,FALSE)</f>
        <v>116</v>
      </c>
      <c r="L32" s="75" t="str">
        <f>VLOOKUP(A32,[1]Sheet1!$B$2:$N$234,12,FALSE)</f>
        <v>-</v>
      </c>
      <c r="M32" s="75" t="str">
        <f>VLOOKUP(A32,[1]Sheet1!$B$2:$N$234,13,FALSE)</f>
        <v>-</v>
      </c>
      <c r="N32" s="75">
        <f>VLOOKUP(A32,[1]Sheet1!$B$2:$P$234,14,FALSE)</f>
        <v>1</v>
      </c>
      <c r="O32" s="75">
        <f>VLOOKUP(A32,[1]Sheet1!$B$2:$P$234,15,FALSE)</f>
        <v>1</v>
      </c>
      <c r="P32" s="45" t="str">
        <f>VLOOKUP(A32,[1]Sheet1!$B$2:$R$234,16,FALSE)</f>
        <v>-</v>
      </c>
      <c r="Q32" s="45" t="str">
        <f>VLOOKUP(A32,[1]Sheet1!$B$2:$R$234,17,FALSE)</f>
        <v>-</v>
      </c>
      <c r="R32" s="45">
        <f>VLOOKUP(A32,[1]Sheet1!$B$2:$T$234,18,FALSE)</f>
        <v>23</v>
      </c>
      <c r="S32" s="45">
        <f>VLOOKUP(A32,[1]Sheet1!$B$2:$T$234,19,FALSE)</f>
        <v>161</v>
      </c>
      <c r="T32" s="45">
        <f>VLOOKUP(A32,[1]Sheet1!$B$2:$V$234,20,FALSE)</f>
        <v>3</v>
      </c>
      <c r="U32" s="45">
        <f>VLOOKUP(A32,[1]Sheet1!$B$2:$V$234,21,FALSE)</f>
        <v>28</v>
      </c>
      <c r="V32" s="45">
        <f>VLOOKUP(A32,[1]Sheet1!$B$2:$X$234,22,FALSE)</f>
        <v>15</v>
      </c>
      <c r="W32" s="45">
        <f>VLOOKUP(A32,[1]Sheet1!$B$2:$X$234,23,FALSE)</f>
        <v>28</v>
      </c>
      <c r="X32" s="45">
        <f>VLOOKUP(A32,[1]Sheet1!$B$2:$AL$234,24,FALSE)</f>
        <v>6</v>
      </c>
      <c r="Y32" s="45">
        <f>VLOOKUP(A32,[1]Sheet1!$B$2:$AM$234,25,FALSE)</f>
        <v>41</v>
      </c>
      <c r="Z32" s="45">
        <f>VLOOKUP(A32,[1]Sheet1!$B$2:$AB$234,26,FALSE)</f>
        <v>6</v>
      </c>
      <c r="AA32" s="45">
        <f>VLOOKUP(A32,[1]Sheet1!$B$2:$AB$234,27,FALSE)</f>
        <v>17</v>
      </c>
      <c r="AB32" s="45">
        <f>VLOOKUP(A32,[1]Sheet1!$B$2:$AD$234,28,FALSE)</f>
        <v>21</v>
      </c>
      <c r="AC32" s="45">
        <f>VLOOKUP(A32,[1]Sheet1!$B$2:$AD$234,29,FALSE)</f>
        <v>36</v>
      </c>
      <c r="AD32" s="45">
        <f>VLOOKUP(A32,[1]Sheet1!$B$2:$AF$234,30,FALSE)</f>
        <v>14</v>
      </c>
      <c r="AE32" s="45">
        <f>VLOOKUP(A32,[1]Sheet1!$B$2:$AF$234,31,FALSE)</f>
        <v>149</v>
      </c>
      <c r="AF32" s="45">
        <f>VLOOKUP(A32,[1]Sheet1!$B$2:$AH$234,32,FALSE)</f>
        <v>17</v>
      </c>
      <c r="AG32" s="45">
        <f>VLOOKUP(A32,[1]Sheet1!$B$2:$AH$234,33,FALSE)</f>
        <v>122</v>
      </c>
      <c r="AH32" s="75" t="str">
        <f>VLOOKUP(A32,[1]Sheet1!$B$2:$AJ$234,34,FALSE)</f>
        <v>-</v>
      </c>
      <c r="AI32" s="75" t="str">
        <f>VLOOKUP(A32,[1]Sheet1!$B$2:$AJ$234,35,FALSE)</f>
        <v>-</v>
      </c>
      <c r="AJ32" s="45">
        <f>VLOOKUP(A32,[1]Sheet1!$B$2:$AL$234,36,FALSE)</f>
        <v>6</v>
      </c>
      <c r="AK32" s="45">
        <f>VLOOKUP(A32,[1]Sheet1!$B$2:$AL$234,37,FALSE)</f>
        <v>44</v>
      </c>
    </row>
    <row r="33" spans="1:37" ht="14.25" customHeight="1">
      <c r="A33" s="151" t="s">
        <v>196</v>
      </c>
      <c r="B33" s="81">
        <f>VLOOKUP(A33,[1]Sheet1!$B$2:$F$234,2,FALSE)</f>
        <v>49</v>
      </c>
      <c r="C33" s="81">
        <f>VLOOKUP(A33,[1]Sheet1!$B$2:$F$234,3,FALSE)</f>
        <v>516</v>
      </c>
      <c r="D33" s="75" t="str">
        <f>VLOOKUP(A33,[1]Sheet1!$B$2:$F$234,4,FALSE)</f>
        <v>-</v>
      </c>
      <c r="E33" s="75" t="str">
        <f>VLOOKUP(A33,[1]Sheet1!$B$2:$F$234,5,FALSE)</f>
        <v>-</v>
      </c>
      <c r="F33" s="75" t="str">
        <f>VLOOKUP(A33,[1]Sheet1!$B$2:$I$234,6,FALSE)</f>
        <v>-</v>
      </c>
      <c r="G33" s="75" t="str">
        <f>VLOOKUP(A33,[1]Sheet1!$B$2:$I$234,7,FALSE)</f>
        <v>-</v>
      </c>
      <c r="H33" s="45">
        <f>VLOOKUP(A33,[1]Sheet1!$B$2:$J$234,8,FALSE)</f>
        <v>9</v>
      </c>
      <c r="I33" s="45">
        <f>VLOOKUP(A33,[1]Sheet1!$B$2:$J$234,9,FALSE)</f>
        <v>27</v>
      </c>
      <c r="J33" s="45">
        <f>VLOOKUP(A33,[1]Sheet1!$B$2:$L$234,10,FALSE)</f>
        <v>3</v>
      </c>
      <c r="K33" s="45">
        <f>VLOOKUP(A33,[1]Sheet1!$B$2:$L$234,11,FALSE)</f>
        <v>13</v>
      </c>
      <c r="L33" s="75" t="str">
        <f>VLOOKUP(A33,[1]Sheet1!$B$2:$N$234,12,FALSE)</f>
        <v>-</v>
      </c>
      <c r="M33" s="75" t="str">
        <f>VLOOKUP(A33,[1]Sheet1!$B$2:$N$234,13,FALSE)</f>
        <v>-</v>
      </c>
      <c r="N33" s="75" t="str">
        <f>VLOOKUP(A33,[1]Sheet1!$B$2:$P$234,14,FALSE)</f>
        <v>-</v>
      </c>
      <c r="O33" s="75" t="str">
        <f>VLOOKUP(A33,[1]Sheet1!$B$2:$P$234,15,FALSE)</f>
        <v>-</v>
      </c>
      <c r="P33" s="45">
        <f>VLOOKUP(A33,[1]Sheet1!$B$2:$R$234,16,FALSE)</f>
        <v>3</v>
      </c>
      <c r="Q33" s="45">
        <f>VLOOKUP(A33,[1]Sheet1!$B$2:$R$234,17,FALSE)</f>
        <v>27</v>
      </c>
      <c r="R33" s="45">
        <f>VLOOKUP(A33,[1]Sheet1!$B$2:$T$234,18,FALSE)</f>
        <v>12</v>
      </c>
      <c r="S33" s="45">
        <f>VLOOKUP(A33,[1]Sheet1!$B$2:$T$234,19,FALSE)</f>
        <v>100</v>
      </c>
      <c r="T33" s="45" t="str">
        <f>VLOOKUP(A33,[1]Sheet1!$B$2:$V$234,20,FALSE)</f>
        <v>-</v>
      </c>
      <c r="U33" s="45" t="str">
        <f>VLOOKUP(A33,[1]Sheet1!$B$2:$V$234,21,FALSE)</f>
        <v>-</v>
      </c>
      <c r="V33" s="45">
        <f>VLOOKUP(A33,[1]Sheet1!$B$2:$X$234,22,FALSE)</f>
        <v>1</v>
      </c>
      <c r="W33" s="45">
        <f>VLOOKUP(A33,[1]Sheet1!$B$2:$X$234,23,FALSE)</f>
        <v>3</v>
      </c>
      <c r="X33" s="45">
        <f>VLOOKUP(A33,[1]Sheet1!$B$2:$AL$234,24,FALSE)</f>
        <v>1</v>
      </c>
      <c r="Y33" s="45">
        <f>VLOOKUP(A33,[1]Sheet1!$B$2:$AM$234,25,FALSE)</f>
        <v>1</v>
      </c>
      <c r="Z33" s="45">
        <f>VLOOKUP(A33,[1]Sheet1!$B$2:$AB$234,26,FALSE)</f>
        <v>6</v>
      </c>
      <c r="AA33" s="45">
        <f>VLOOKUP(A33,[1]Sheet1!$B$2:$AB$234,27,FALSE)</f>
        <v>55</v>
      </c>
      <c r="AB33" s="45" t="str">
        <f>VLOOKUP(A33,[1]Sheet1!$B$2:$AD$234,28,FALSE)</f>
        <v>-</v>
      </c>
      <c r="AC33" s="45" t="str">
        <f>VLOOKUP(A33,[1]Sheet1!$B$2:$AD$234,29,FALSE)</f>
        <v>-</v>
      </c>
      <c r="AD33" s="45">
        <f>VLOOKUP(A33,[1]Sheet1!$B$2:$AF$234,30,FALSE)</f>
        <v>1</v>
      </c>
      <c r="AE33" s="45">
        <f>VLOOKUP(A33,[1]Sheet1!$B$2:$AF$234,31,FALSE)</f>
        <v>6</v>
      </c>
      <c r="AF33" s="45">
        <f>VLOOKUP(A33,[1]Sheet1!$B$2:$AH$234,32,FALSE)</f>
        <v>4</v>
      </c>
      <c r="AG33" s="45">
        <f>VLOOKUP(A33,[1]Sheet1!$B$2:$AH$234,33,FALSE)</f>
        <v>249</v>
      </c>
      <c r="AH33" s="75">
        <f>VLOOKUP(A33,[1]Sheet1!$B$2:$AJ$234,34,FALSE)</f>
        <v>1</v>
      </c>
      <c r="AI33" s="75">
        <f>VLOOKUP(A33,[1]Sheet1!$B$2:$AJ$234,35,FALSE)</f>
        <v>18</v>
      </c>
      <c r="AJ33" s="45">
        <f>VLOOKUP(A33,[1]Sheet1!$B$2:$AL$234,36,FALSE)</f>
        <v>8</v>
      </c>
      <c r="AK33" s="45">
        <f>VLOOKUP(A33,[1]Sheet1!$B$2:$AL$234,37,FALSE)</f>
        <v>17</v>
      </c>
    </row>
    <row r="34" spans="1:37" ht="14.25" customHeight="1">
      <c r="A34" s="151" t="s">
        <v>442</v>
      </c>
      <c r="B34" s="81">
        <f>VLOOKUP(A34,[1]Sheet1!$B$2:$F$234,2,FALSE)</f>
        <v>39</v>
      </c>
      <c r="C34" s="81">
        <f>VLOOKUP(A34,[1]Sheet1!$B$2:$F$234,3,FALSE)</f>
        <v>188</v>
      </c>
      <c r="D34" s="75" t="str">
        <f>VLOOKUP(A34,[1]Sheet1!$B$2:$F$234,4,FALSE)</f>
        <v>-</v>
      </c>
      <c r="E34" s="75" t="str">
        <f>VLOOKUP(A34,[1]Sheet1!$B$2:$F$234,5,FALSE)</f>
        <v>-</v>
      </c>
      <c r="F34" s="75" t="str">
        <f>VLOOKUP(A34,[1]Sheet1!$B$2:$I$234,6,FALSE)</f>
        <v>-</v>
      </c>
      <c r="G34" s="75" t="str">
        <f>VLOOKUP(A34,[1]Sheet1!$B$2:$I$234,7,FALSE)</f>
        <v>-</v>
      </c>
      <c r="H34" s="45">
        <f>VLOOKUP(A34,[1]Sheet1!$B$2:$J$234,8,FALSE)</f>
        <v>8</v>
      </c>
      <c r="I34" s="45">
        <f>VLOOKUP(A34,[1]Sheet1!$B$2:$J$234,9,FALSE)</f>
        <v>29</v>
      </c>
      <c r="J34" s="45">
        <f>VLOOKUP(A34,[1]Sheet1!$B$2:$L$234,10,FALSE)</f>
        <v>3</v>
      </c>
      <c r="K34" s="45">
        <f>VLOOKUP(A34,[1]Sheet1!$B$2:$L$234,11,FALSE)</f>
        <v>13</v>
      </c>
      <c r="L34" s="75" t="str">
        <f>VLOOKUP(A34,[1]Sheet1!$B$2:$N$234,12,FALSE)</f>
        <v>-</v>
      </c>
      <c r="M34" s="75" t="str">
        <f>VLOOKUP(A34,[1]Sheet1!$B$2:$N$234,13,FALSE)</f>
        <v>-</v>
      </c>
      <c r="N34" s="75" t="str">
        <f>VLOOKUP(A34,[1]Sheet1!$B$2:$P$234,14,FALSE)</f>
        <v>-</v>
      </c>
      <c r="O34" s="75" t="str">
        <f>VLOOKUP(A34,[1]Sheet1!$B$2:$P$234,15,FALSE)</f>
        <v>-</v>
      </c>
      <c r="P34" s="45" t="str">
        <f>VLOOKUP(A34,[1]Sheet1!$B$2:$R$234,16,FALSE)</f>
        <v>-</v>
      </c>
      <c r="Q34" s="45" t="str">
        <f>VLOOKUP(A34,[1]Sheet1!$B$2:$R$234,17,FALSE)</f>
        <v>-</v>
      </c>
      <c r="R34" s="45">
        <f>VLOOKUP(A34,[1]Sheet1!$B$2:$T$234,18,FALSE)</f>
        <v>9</v>
      </c>
      <c r="S34" s="45">
        <f>VLOOKUP(A34,[1]Sheet1!$B$2:$T$234,19,FALSE)</f>
        <v>35</v>
      </c>
      <c r="T34" s="45" t="str">
        <f>VLOOKUP(A34,[1]Sheet1!$B$2:$V$234,20,FALSE)</f>
        <v>-</v>
      </c>
      <c r="U34" s="45" t="str">
        <f>VLOOKUP(A34,[1]Sheet1!$B$2:$V$234,21,FALSE)</f>
        <v>-</v>
      </c>
      <c r="V34" s="45">
        <f>VLOOKUP(A34,[1]Sheet1!$B$2:$X$234,22,FALSE)</f>
        <v>2</v>
      </c>
      <c r="W34" s="45">
        <f>VLOOKUP(A34,[1]Sheet1!$B$2:$X$234,23,FALSE)</f>
        <v>9</v>
      </c>
      <c r="X34" s="45">
        <f>VLOOKUP(A34,[1]Sheet1!$B$2:$AL$234,24,FALSE)</f>
        <v>1</v>
      </c>
      <c r="Y34" s="45">
        <f>VLOOKUP(A34,[1]Sheet1!$B$2:$AM$234,25,FALSE)</f>
        <v>3</v>
      </c>
      <c r="Z34" s="45">
        <f>VLOOKUP(A34,[1]Sheet1!$B$2:$AB$234,26,FALSE)</f>
        <v>3</v>
      </c>
      <c r="AA34" s="45">
        <f>VLOOKUP(A34,[1]Sheet1!$B$2:$AB$234,27,FALSE)</f>
        <v>39</v>
      </c>
      <c r="AB34" s="45">
        <f>VLOOKUP(A34,[1]Sheet1!$B$2:$AD$234,28,FALSE)</f>
        <v>4</v>
      </c>
      <c r="AC34" s="45">
        <f>VLOOKUP(A34,[1]Sheet1!$B$2:$AD$234,29,FALSE)</f>
        <v>6</v>
      </c>
      <c r="AD34" s="45">
        <f>VLOOKUP(A34,[1]Sheet1!$B$2:$AF$234,30,FALSE)</f>
        <v>3</v>
      </c>
      <c r="AE34" s="45">
        <f>VLOOKUP(A34,[1]Sheet1!$B$2:$AF$234,31,FALSE)</f>
        <v>7</v>
      </c>
      <c r="AF34" s="45">
        <f>VLOOKUP(A34,[1]Sheet1!$B$2:$AH$234,32,FALSE)</f>
        <v>3</v>
      </c>
      <c r="AG34" s="45">
        <f>VLOOKUP(A34,[1]Sheet1!$B$2:$AH$234,33,FALSE)</f>
        <v>18</v>
      </c>
      <c r="AH34" s="75">
        <f>VLOOKUP(A34,[1]Sheet1!$B$2:$AJ$234,34,FALSE)</f>
        <v>1</v>
      </c>
      <c r="AI34" s="75">
        <f>VLOOKUP(A34,[1]Sheet1!$B$2:$AJ$234,35,FALSE)</f>
        <v>3</v>
      </c>
      <c r="AJ34" s="45">
        <f>VLOOKUP(A34,[1]Sheet1!$B$2:$AL$234,36,FALSE)</f>
        <v>2</v>
      </c>
      <c r="AK34" s="45">
        <f>VLOOKUP(A34,[1]Sheet1!$B$2:$AL$234,37,FALSE)</f>
        <v>26</v>
      </c>
    </row>
    <row r="35" spans="1:37" ht="14.25" customHeight="1">
      <c r="A35" s="151" t="s">
        <v>220</v>
      </c>
      <c r="B35" s="81">
        <f>VLOOKUP(A35,[1]Sheet1!$B$2:$F$234,2,FALSE)</f>
        <v>156</v>
      </c>
      <c r="C35" s="81">
        <f>VLOOKUP(A35,[1]Sheet1!$B$2:$F$234,3,FALSE)</f>
        <v>1672</v>
      </c>
      <c r="D35" s="75">
        <f>VLOOKUP(A35,[1]Sheet1!$B$2:$F$234,4,FALSE)</f>
        <v>1</v>
      </c>
      <c r="E35" s="75">
        <f>VLOOKUP(A35,[1]Sheet1!$B$2:$F$234,5,FALSE)</f>
        <v>24</v>
      </c>
      <c r="F35" s="75" t="str">
        <f>VLOOKUP(A35,[1]Sheet1!$B$2:$I$234,6,FALSE)</f>
        <v>-</v>
      </c>
      <c r="G35" s="75" t="str">
        <f>VLOOKUP(A35,[1]Sheet1!$B$2:$I$234,7,FALSE)</f>
        <v>-</v>
      </c>
      <c r="H35" s="45">
        <f>VLOOKUP(A35,[1]Sheet1!$B$2:$J$234,8,FALSE)</f>
        <v>17</v>
      </c>
      <c r="I35" s="45">
        <f>VLOOKUP(A35,[1]Sheet1!$B$2:$J$234,9,FALSE)</f>
        <v>91</v>
      </c>
      <c r="J35" s="45">
        <f>VLOOKUP(A35,[1]Sheet1!$B$2:$L$234,10,FALSE)</f>
        <v>11</v>
      </c>
      <c r="K35" s="45">
        <f>VLOOKUP(A35,[1]Sheet1!$B$2:$L$234,11,FALSE)</f>
        <v>144</v>
      </c>
      <c r="L35" s="75" t="str">
        <f>VLOOKUP(A35,[1]Sheet1!$B$2:$N$234,12,FALSE)</f>
        <v>-</v>
      </c>
      <c r="M35" s="75" t="str">
        <f>VLOOKUP(A35,[1]Sheet1!$B$2:$N$234,13,FALSE)</f>
        <v>-</v>
      </c>
      <c r="N35" s="75" t="str">
        <f>VLOOKUP(A35,[1]Sheet1!$B$2:$P$234,14,FALSE)</f>
        <v>-</v>
      </c>
      <c r="O35" s="75" t="str">
        <f>VLOOKUP(A35,[1]Sheet1!$B$2:$P$234,15,FALSE)</f>
        <v>-</v>
      </c>
      <c r="P35" s="45">
        <f>VLOOKUP(A35,[1]Sheet1!$B$2:$R$234,16,FALSE)</f>
        <v>1</v>
      </c>
      <c r="Q35" s="45">
        <f>VLOOKUP(A35,[1]Sheet1!$B$2:$R$234,17,FALSE)</f>
        <v>54</v>
      </c>
      <c r="R35" s="45">
        <f>VLOOKUP(A35,[1]Sheet1!$B$2:$T$234,18,FALSE)</f>
        <v>29</v>
      </c>
      <c r="S35" s="45">
        <f>VLOOKUP(A35,[1]Sheet1!$B$2:$T$234,19,FALSE)</f>
        <v>256</v>
      </c>
      <c r="T35" s="45">
        <f>VLOOKUP(A35,[1]Sheet1!$B$2:$V$234,20,FALSE)</f>
        <v>2</v>
      </c>
      <c r="U35" s="45">
        <f>VLOOKUP(A35,[1]Sheet1!$B$2:$V$234,21,FALSE)</f>
        <v>19</v>
      </c>
      <c r="V35" s="45">
        <f>VLOOKUP(A35,[1]Sheet1!$B$2:$X$234,22,FALSE)</f>
        <v>18</v>
      </c>
      <c r="W35" s="45">
        <f>VLOOKUP(A35,[1]Sheet1!$B$2:$X$234,23,FALSE)</f>
        <v>58</v>
      </c>
      <c r="X35" s="45">
        <f>VLOOKUP(A35,[1]Sheet1!$B$2:$AL$234,24,FALSE)</f>
        <v>9</v>
      </c>
      <c r="Y35" s="45">
        <f>VLOOKUP(A35,[1]Sheet1!$B$2:$AM$234,25,FALSE)</f>
        <v>39</v>
      </c>
      <c r="Z35" s="45">
        <f>VLOOKUP(A35,[1]Sheet1!$B$2:$AB$234,26,FALSE)</f>
        <v>9</v>
      </c>
      <c r="AA35" s="45">
        <f>VLOOKUP(A35,[1]Sheet1!$B$2:$AB$234,27,FALSE)</f>
        <v>76</v>
      </c>
      <c r="AB35" s="45">
        <f>VLOOKUP(A35,[1]Sheet1!$B$2:$AD$234,28,FALSE)</f>
        <v>13</v>
      </c>
      <c r="AC35" s="45">
        <f>VLOOKUP(A35,[1]Sheet1!$B$2:$AD$234,29,FALSE)</f>
        <v>80</v>
      </c>
      <c r="AD35" s="45">
        <f>VLOOKUP(A35,[1]Sheet1!$B$2:$AF$234,30,FALSE)</f>
        <v>4</v>
      </c>
      <c r="AE35" s="45">
        <f>VLOOKUP(A35,[1]Sheet1!$B$2:$AF$234,31,FALSE)</f>
        <v>99</v>
      </c>
      <c r="AF35" s="45">
        <f>VLOOKUP(A35,[1]Sheet1!$B$2:$AH$234,32,FALSE)</f>
        <v>28</v>
      </c>
      <c r="AG35" s="45">
        <f>VLOOKUP(A35,[1]Sheet1!$B$2:$AH$234,33,FALSE)</f>
        <v>537</v>
      </c>
      <c r="AH35" s="75">
        <f>VLOOKUP(A35,[1]Sheet1!$B$2:$AJ$234,34,FALSE)</f>
        <v>1</v>
      </c>
      <c r="AI35" s="75">
        <f>VLOOKUP(A35,[1]Sheet1!$B$2:$AJ$234,35,FALSE)</f>
        <v>13</v>
      </c>
      <c r="AJ35" s="45">
        <f>VLOOKUP(A35,[1]Sheet1!$B$2:$AL$234,36,FALSE)</f>
        <v>13</v>
      </c>
      <c r="AK35" s="45">
        <f>VLOOKUP(A35,[1]Sheet1!$B$2:$AL$234,37,FALSE)</f>
        <v>182</v>
      </c>
    </row>
    <row r="36" spans="1:37" ht="14.25" customHeight="1">
      <c r="A36" s="151" t="s">
        <v>102</v>
      </c>
      <c r="B36" s="81">
        <f>VLOOKUP(A36,[1]Sheet1!$B$2:$F$234,2,FALSE)</f>
        <v>41</v>
      </c>
      <c r="C36" s="81">
        <f>VLOOKUP(A36,[1]Sheet1!$B$2:$F$234,3,FALSE)</f>
        <v>257</v>
      </c>
      <c r="D36" s="75">
        <f>VLOOKUP(A36,[1]Sheet1!$B$2:$F$234,4,FALSE)</f>
        <v>2</v>
      </c>
      <c r="E36" s="75">
        <f>VLOOKUP(A36,[1]Sheet1!$B$2:$F$234,5,FALSE)</f>
        <v>12</v>
      </c>
      <c r="F36" s="75" t="str">
        <f>VLOOKUP(A36,[1]Sheet1!$B$2:$I$234,6,FALSE)</f>
        <v>-</v>
      </c>
      <c r="G36" s="75" t="str">
        <f>VLOOKUP(A36,[1]Sheet1!$B$2:$I$234,7,FALSE)</f>
        <v>-</v>
      </c>
      <c r="H36" s="45">
        <f>VLOOKUP(A36,[1]Sheet1!$B$2:$J$234,8,FALSE)</f>
        <v>12</v>
      </c>
      <c r="I36" s="45">
        <f>VLOOKUP(A36,[1]Sheet1!$B$2:$J$234,9,FALSE)</f>
        <v>61</v>
      </c>
      <c r="J36" s="45">
        <f>VLOOKUP(A36,[1]Sheet1!$B$2:$L$234,10,FALSE)</f>
        <v>2</v>
      </c>
      <c r="K36" s="45">
        <f>VLOOKUP(A36,[1]Sheet1!$B$2:$L$234,11,FALSE)</f>
        <v>24</v>
      </c>
      <c r="L36" s="75" t="str">
        <f>VLOOKUP(A36,[1]Sheet1!$B$2:$N$234,12,FALSE)</f>
        <v>-</v>
      </c>
      <c r="M36" s="75" t="str">
        <f>VLOOKUP(A36,[1]Sheet1!$B$2:$N$234,13,FALSE)</f>
        <v>-</v>
      </c>
      <c r="N36" s="75" t="str">
        <f>VLOOKUP(A36,[1]Sheet1!$B$2:$P$234,14,FALSE)</f>
        <v>-</v>
      </c>
      <c r="O36" s="75" t="str">
        <f>VLOOKUP(A36,[1]Sheet1!$B$2:$P$234,15,FALSE)</f>
        <v>-</v>
      </c>
      <c r="P36" s="45">
        <f>VLOOKUP(A36,[1]Sheet1!$B$2:$R$234,16,FALSE)</f>
        <v>2</v>
      </c>
      <c r="Q36" s="45">
        <f>VLOOKUP(A36,[1]Sheet1!$B$2:$R$234,17,FALSE)</f>
        <v>39</v>
      </c>
      <c r="R36" s="45">
        <f>VLOOKUP(A36,[1]Sheet1!$B$2:$T$234,18,FALSE)</f>
        <v>9</v>
      </c>
      <c r="S36" s="45">
        <f>VLOOKUP(A36,[1]Sheet1!$B$2:$T$234,19,FALSE)</f>
        <v>49</v>
      </c>
      <c r="T36" s="45" t="str">
        <f>VLOOKUP(A36,[1]Sheet1!$B$2:$V$234,20,FALSE)</f>
        <v>-</v>
      </c>
      <c r="U36" s="45" t="str">
        <f>VLOOKUP(A36,[1]Sheet1!$B$2:$V$234,21,FALSE)</f>
        <v>-</v>
      </c>
      <c r="V36" s="45" t="str">
        <f>VLOOKUP(A36,[1]Sheet1!$B$2:$X$234,22,FALSE)</f>
        <v>-</v>
      </c>
      <c r="W36" s="45" t="str">
        <f>VLOOKUP(A36,[1]Sheet1!$B$2:$X$234,23,FALSE)</f>
        <v>-</v>
      </c>
      <c r="X36" s="45">
        <f>VLOOKUP(A36,[1]Sheet1!$B$2:$AL$234,24,FALSE)</f>
        <v>1</v>
      </c>
      <c r="Y36" s="45">
        <f>VLOOKUP(A36,[1]Sheet1!$B$2:$AM$234,25,FALSE)</f>
        <v>1</v>
      </c>
      <c r="Z36" s="45" t="str">
        <f>VLOOKUP(A36,[1]Sheet1!$B$2:$AB$234,26,FALSE)</f>
        <v>-</v>
      </c>
      <c r="AA36" s="45" t="str">
        <f>VLOOKUP(A36,[1]Sheet1!$B$2:$AB$234,27,FALSE)</f>
        <v>-</v>
      </c>
      <c r="AB36" s="45">
        <f>VLOOKUP(A36,[1]Sheet1!$B$2:$AD$234,28,FALSE)</f>
        <v>2</v>
      </c>
      <c r="AC36" s="45">
        <f>VLOOKUP(A36,[1]Sheet1!$B$2:$AD$234,29,FALSE)</f>
        <v>3</v>
      </c>
      <c r="AD36" s="45" t="str">
        <f>VLOOKUP(A36,[1]Sheet1!$B$2:$AF$234,30,FALSE)</f>
        <v>-</v>
      </c>
      <c r="AE36" s="45" t="str">
        <f>VLOOKUP(A36,[1]Sheet1!$B$2:$AF$234,31,FALSE)</f>
        <v>-</v>
      </c>
      <c r="AF36" s="45">
        <f>VLOOKUP(A36,[1]Sheet1!$B$2:$AH$234,32,FALSE)</f>
        <v>3</v>
      </c>
      <c r="AG36" s="45">
        <f>VLOOKUP(A36,[1]Sheet1!$B$2:$AH$234,33,FALSE)</f>
        <v>37</v>
      </c>
      <c r="AH36" s="75">
        <f>VLOOKUP(A36,[1]Sheet1!$B$2:$AJ$234,34,FALSE)</f>
        <v>1</v>
      </c>
      <c r="AI36" s="75">
        <f>VLOOKUP(A36,[1]Sheet1!$B$2:$AJ$234,35,FALSE)</f>
        <v>9</v>
      </c>
      <c r="AJ36" s="45">
        <f>VLOOKUP(A36,[1]Sheet1!$B$2:$AL$234,36,FALSE)</f>
        <v>7</v>
      </c>
      <c r="AK36" s="45">
        <f>VLOOKUP(A36,[1]Sheet1!$B$2:$AL$234,37,FALSE)</f>
        <v>22</v>
      </c>
    </row>
    <row r="37" spans="1:37" ht="14.25" customHeight="1">
      <c r="A37" s="151" t="s">
        <v>274</v>
      </c>
      <c r="B37" s="81">
        <f>VLOOKUP(A37,[1]Sheet1!$B$2:$F$234,2,FALSE)</f>
        <v>28</v>
      </c>
      <c r="C37" s="81">
        <f>VLOOKUP(A37,[1]Sheet1!$B$2:$F$234,3,FALSE)</f>
        <v>787</v>
      </c>
      <c r="D37" s="75" t="str">
        <f>VLOOKUP(A37,[1]Sheet1!$B$2:$F$234,4,FALSE)</f>
        <v>-</v>
      </c>
      <c r="E37" s="75" t="str">
        <f>VLOOKUP(A37,[1]Sheet1!$B$2:$F$234,5,FALSE)</f>
        <v>-</v>
      </c>
      <c r="F37" s="75" t="str">
        <f>VLOOKUP(A37,[1]Sheet1!$B$2:$I$234,6,FALSE)</f>
        <v>-</v>
      </c>
      <c r="G37" s="75" t="str">
        <f>VLOOKUP(A37,[1]Sheet1!$B$2:$I$234,7,FALSE)</f>
        <v>-</v>
      </c>
      <c r="H37" s="45" t="str">
        <f>VLOOKUP(A37,[1]Sheet1!$B$2:$J$234,8,FALSE)</f>
        <v>-</v>
      </c>
      <c r="I37" s="45" t="str">
        <f>VLOOKUP(A37,[1]Sheet1!$B$2:$J$234,9,FALSE)</f>
        <v>-</v>
      </c>
      <c r="J37" s="45" t="str">
        <f>VLOOKUP(A37,[1]Sheet1!$B$2:$L$234,10,FALSE)</f>
        <v>-</v>
      </c>
      <c r="K37" s="45" t="str">
        <f>VLOOKUP(A37,[1]Sheet1!$B$2:$L$234,11,FALSE)</f>
        <v>-</v>
      </c>
      <c r="L37" s="75" t="str">
        <f>VLOOKUP(A37,[1]Sheet1!$B$2:$N$234,12,FALSE)</f>
        <v>-</v>
      </c>
      <c r="M37" s="75" t="str">
        <f>VLOOKUP(A37,[1]Sheet1!$B$2:$N$234,13,FALSE)</f>
        <v>-</v>
      </c>
      <c r="N37" s="75">
        <f>VLOOKUP(A37,[1]Sheet1!$B$2:$P$234,14,FALSE)</f>
        <v>3</v>
      </c>
      <c r="O37" s="75">
        <f>VLOOKUP(A37,[1]Sheet1!$B$2:$P$234,15,FALSE)</f>
        <v>40</v>
      </c>
      <c r="P37" s="45" t="str">
        <f>VLOOKUP(A37,[1]Sheet1!$B$2:$R$234,16,FALSE)</f>
        <v>-</v>
      </c>
      <c r="Q37" s="45" t="str">
        <f>VLOOKUP(A37,[1]Sheet1!$B$2:$R$234,17,FALSE)</f>
        <v>-</v>
      </c>
      <c r="R37" s="45">
        <f>VLOOKUP(A37,[1]Sheet1!$B$2:$T$234,18,FALSE)</f>
        <v>4</v>
      </c>
      <c r="S37" s="45">
        <f>VLOOKUP(A37,[1]Sheet1!$B$2:$T$234,19,FALSE)</f>
        <v>13</v>
      </c>
      <c r="T37" s="45">
        <f>VLOOKUP(A37,[1]Sheet1!$B$2:$V$234,20,FALSE)</f>
        <v>6</v>
      </c>
      <c r="U37" s="45">
        <f>VLOOKUP(A37,[1]Sheet1!$B$2:$V$234,21,FALSE)</f>
        <v>116</v>
      </c>
      <c r="V37" s="45">
        <f>VLOOKUP(A37,[1]Sheet1!$B$2:$X$234,22,FALSE)</f>
        <v>3</v>
      </c>
      <c r="W37" s="45">
        <f>VLOOKUP(A37,[1]Sheet1!$B$2:$X$234,23,FALSE)</f>
        <v>5</v>
      </c>
      <c r="X37" s="45">
        <f>VLOOKUP(A37,[1]Sheet1!$B$2:$AL$234,24,FALSE)</f>
        <v>5</v>
      </c>
      <c r="Y37" s="45">
        <f>VLOOKUP(A37,[1]Sheet1!$B$2:$AM$234,25,FALSE)</f>
        <v>176</v>
      </c>
      <c r="Z37" s="45" t="str">
        <f>VLOOKUP(A37,[1]Sheet1!$B$2:$AB$234,26,FALSE)</f>
        <v>-</v>
      </c>
      <c r="AA37" s="45" t="str">
        <f>VLOOKUP(A37,[1]Sheet1!$B$2:$AB$234,27,FALSE)</f>
        <v>-</v>
      </c>
      <c r="AB37" s="45" t="str">
        <f>VLOOKUP(A37,[1]Sheet1!$B$2:$AD$234,28,FALSE)</f>
        <v>-</v>
      </c>
      <c r="AC37" s="45" t="str">
        <f>VLOOKUP(A37,[1]Sheet1!$B$2:$AD$234,29,FALSE)</f>
        <v>-</v>
      </c>
      <c r="AD37" s="45" t="str">
        <f>VLOOKUP(A37,[1]Sheet1!$B$2:$AF$234,30,FALSE)</f>
        <v>-</v>
      </c>
      <c r="AE37" s="45" t="str">
        <f>VLOOKUP(A37,[1]Sheet1!$B$2:$AF$234,31,FALSE)</f>
        <v>-</v>
      </c>
      <c r="AF37" s="45">
        <f>VLOOKUP(A37,[1]Sheet1!$B$2:$AH$234,32,FALSE)</f>
        <v>1</v>
      </c>
      <c r="AG37" s="45">
        <f>VLOOKUP(A37,[1]Sheet1!$B$2:$AH$234,33,FALSE)</f>
        <v>7</v>
      </c>
      <c r="AH37" s="75" t="str">
        <f>VLOOKUP(A37,[1]Sheet1!$B$2:$AJ$234,34,FALSE)</f>
        <v>-</v>
      </c>
      <c r="AI37" s="75" t="str">
        <f>VLOOKUP(A37,[1]Sheet1!$B$2:$AJ$234,35,FALSE)</f>
        <v>-</v>
      </c>
      <c r="AJ37" s="45">
        <f>VLOOKUP(A37,[1]Sheet1!$B$2:$AL$234,36,FALSE)</f>
        <v>6</v>
      </c>
      <c r="AK37" s="45">
        <f>VLOOKUP(A37,[1]Sheet1!$B$2:$AL$234,37,FALSE)</f>
        <v>430</v>
      </c>
    </row>
    <row r="38" spans="1:37" ht="14.25" customHeight="1">
      <c r="A38" s="151" t="s">
        <v>496</v>
      </c>
      <c r="B38" s="81">
        <f>VLOOKUP(A38,[1]Sheet1!$B$2:$F$234,2,FALSE)</f>
        <v>22</v>
      </c>
      <c r="C38" s="81">
        <f>VLOOKUP(A38,[1]Sheet1!$B$2:$F$234,3,FALSE)</f>
        <v>411</v>
      </c>
      <c r="D38" s="75" t="str">
        <f>VLOOKUP(A38,[1]Sheet1!$B$2:$F$234,4,FALSE)</f>
        <v>-</v>
      </c>
      <c r="E38" s="75" t="str">
        <f>VLOOKUP(A38,[1]Sheet1!$B$2:$F$234,5,FALSE)</f>
        <v>-</v>
      </c>
      <c r="F38" s="75" t="str">
        <f>VLOOKUP(A38,[1]Sheet1!$B$2:$I$234,6,FALSE)</f>
        <v>-</v>
      </c>
      <c r="G38" s="75" t="str">
        <f>VLOOKUP(A38,[1]Sheet1!$B$2:$I$234,7,FALSE)</f>
        <v>-</v>
      </c>
      <c r="H38" s="45" t="str">
        <f>VLOOKUP(A38,[1]Sheet1!$B$2:$J$234,8,FALSE)</f>
        <v>-</v>
      </c>
      <c r="I38" s="45" t="str">
        <f>VLOOKUP(A38,[1]Sheet1!$B$2:$J$234,9,FALSE)</f>
        <v>-</v>
      </c>
      <c r="J38" s="45">
        <f>VLOOKUP(A38,[1]Sheet1!$B$2:$L$234,10,FALSE)</f>
        <v>2</v>
      </c>
      <c r="K38" s="45">
        <f>VLOOKUP(A38,[1]Sheet1!$B$2:$L$234,11,FALSE)</f>
        <v>19</v>
      </c>
      <c r="L38" s="75" t="str">
        <f>VLOOKUP(A38,[1]Sheet1!$B$2:$N$234,12,FALSE)</f>
        <v>-</v>
      </c>
      <c r="M38" s="75" t="str">
        <f>VLOOKUP(A38,[1]Sheet1!$B$2:$N$234,13,FALSE)</f>
        <v>-</v>
      </c>
      <c r="N38" s="75" t="str">
        <f>VLOOKUP(A38,[1]Sheet1!$B$2:$P$234,14,FALSE)</f>
        <v>-</v>
      </c>
      <c r="O38" s="75" t="str">
        <f>VLOOKUP(A38,[1]Sheet1!$B$2:$P$234,15,FALSE)</f>
        <v>-</v>
      </c>
      <c r="P38" s="45" t="str">
        <f>VLOOKUP(A38,[1]Sheet1!$B$2:$R$234,16,FALSE)</f>
        <v>-</v>
      </c>
      <c r="Q38" s="45" t="str">
        <f>VLOOKUP(A38,[1]Sheet1!$B$2:$R$234,17,FALSE)</f>
        <v>-</v>
      </c>
      <c r="R38" s="45">
        <f>VLOOKUP(A38,[1]Sheet1!$B$2:$T$234,18,FALSE)</f>
        <v>2</v>
      </c>
      <c r="S38" s="45">
        <f>VLOOKUP(A38,[1]Sheet1!$B$2:$T$234,19,FALSE)</f>
        <v>5</v>
      </c>
      <c r="T38" s="45">
        <f>VLOOKUP(A38,[1]Sheet1!$B$2:$V$234,20,FALSE)</f>
        <v>4</v>
      </c>
      <c r="U38" s="45">
        <f>VLOOKUP(A38,[1]Sheet1!$B$2:$V$234,21,FALSE)</f>
        <v>244</v>
      </c>
      <c r="V38" s="45">
        <f>VLOOKUP(A38,[1]Sheet1!$B$2:$X$234,22,FALSE)</f>
        <v>3</v>
      </c>
      <c r="W38" s="45">
        <f>VLOOKUP(A38,[1]Sheet1!$B$2:$X$234,23,FALSE)</f>
        <v>28</v>
      </c>
      <c r="X38" s="45">
        <f>VLOOKUP(A38,[1]Sheet1!$B$2:$AL$234,24,FALSE)</f>
        <v>3</v>
      </c>
      <c r="Y38" s="45">
        <f>VLOOKUP(A38,[1]Sheet1!$B$2:$AM$234,25,FALSE)</f>
        <v>10</v>
      </c>
      <c r="Z38" s="45">
        <f>VLOOKUP(A38,[1]Sheet1!$B$2:$AB$234,26,FALSE)</f>
        <v>1</v>
      </c>
      <c r="AA38" s="45">
        <f>VLOOKUP(A38,[1]Sheet1!$B$2:$AB$234,27,FALSE)</f>
        <v>4</v>
      </c>
      <c r="AB38" s="45" t="str">
        <f>VLOOKUP(A38,[1]Sheet1!$B$2:$AD$234,28,FALSE)</f>
        <v>-</v>
      </c>
      <c r="AC38" s="45" t="str">
        <f>VLOOKUP(A38,[1]Sheet1!$B$2:$AD$234,29,FALSE)</f>
        <v>-</v>
      </c>
      <c r="AD38" s="45">
        <f>VLOOKUP(A38,[1]Sheet1!$B$2:$AF$234,30,FALSE)</f>
        <v>1</v>
      </c>
      <c r="AE38" s="45">
        <f>VLOOKUP(A38,[1]Sheet1!$B$2:$AF$234,31,FALSE)</f>
        <v>22</v>
      </c>
      <c r="AF38" s="45">
        <f>VLOOKUP(A38,[1]Sheet1!$B$2:$AH$234,32,FALSE)</f>
        <v>2</v>
      </c>
      <c r="AG38" s="45">
        <f>VLOOKUP(A38,[1]Sheet1!$B$2:$AH$234,33,FALSE)</f>
        <v>54</v>
      </c>
      <c r="AH38" s="75" t="str">
        <f>VLOOKUP(A38,[1]Sheet1!$B$2:$AJ$234,34,FALSE)</f>
        <v>-</v>
      </c>
      <c r="AI38" s="75" t="str">
        <f>VLOOKUP(A38,[1]Sheet1!$B$2:$AJ$234,35,FALSE)</f>
        <v>-</v>
      </c>
      <c r="AJ38" s="45">
        <f>VLOOKUP(A38,[1]Sheet1!$B$2:$AL$234,36,FALSE)</f>
        <v>4</v>
      </c>
      <c r="AK38" s="45">
        <f>VLOOKUP(A38,[1]Sheet1!$B$2:$AL$234,37,FALSE)</f>
        <v>25</v>
      </c>
    </row>
    <row r="39" spans="1:37" ht="14.25" customHeight="1">
      <c r="A39" s="151" t="s">
        <v>66</v>
      </c>
      <c r="B39" s="81">
        <f>VLOOKUP(A39,[1]Sheet1!$B$2:$F$234,2,FALSE)</f>
        <v>60</v>
      </c>
      <c r="C39" s="81">
        <f>VLOOKUP(A39,[1]Sheet1!$B$2:$F$234,3,FALSE)</f>
        <v>546</v>
      </c>
      <c r="D39" s="75" t="str">
        <f>VLOOKUP(A39,[1]Sheet1!$B$2:$F$234,4,FALSE)</f>
        <v>-</v>
      </c>
      <c r="E39" s="75" t="str">
        <f>VLOOKUP(A39,[1]Sheet1!$B$2:$F$234,5,FALSE)</f>
        <v>-</v>
      </c>
      <c r="F39" s="75" t="str">
        <f>VLOOKUP(A39,[1]Sheet1!$B$2:$I$234,6,FALSE)</f>
        <v>-</v>
      </c>
      <c r="G39" s="75" t="str">
        <f>VLOOKUP(A39,[1]Sheet1!$B$2:$I$234,7,FALSE)</f>
        <v>-</v>
      </c>
      <c r="H39" s="45">
        <f>VLOOKUP(A39,[1]Sheet1!$B$2:$J$234,8,FALSE)</f>
        <v>1</v>
      </c>
      <c r="I39" s="45">
        <f>VLOOKUP(A39,[1]Sheet1!$B$2:$J$234,9,FALSE)</f>
        <v>2</v>
      </c>
      <c r="J39" s="45" t="str">
        <f>VLOOKUP(A39,[1]Sheet1!$B$2:$L$234,10,FALSE)</f>
        <v>-</v>
      </c>
      <c r="K39" s="45" t="str">
        <f>VLOOKUP(A39,[1]Sheet1!$B$2:$L$234,11,FALSE)</f>
        <v>-</v>
      </c>
      <c r="L39" s="75">
        <f>VLOOKUP(A39,[1]Sheet1!$B$2:$N$234,12,FALSE)</f>
        <v>1</v>
      </c>
      <c r="M39" s="75">
        <f>VLOOKUP(A39,[1]Sheet1!$B$2:$N$234,13,FALSE)</f>
        <v>2</v>
      </c>
      <c r="N39" s="75">
        <f>VLOOKUP(A39,[1]Sheet1!$B$2:$P$234,14,FALSE)</f>
        <v>5</v>
      </c>
      <c r="O39" s="75">
        <f>VLOOKUP(A39,[1]Sheet1!$B$2:$P$234,15,FALSE)</f>
        <v>158</v>
      </c>
      <c r="P39" s="45" t="str">
        <f>VLOOKUP(A39,[1]Sheet1!$B$2:$R$234,16,FALSE)</f>
        <v>-</v>
      </c>
      <c r="Q39" s="45" t="str">
        <f>VLOOKUP(A39,[1]Sheet1!$B$2:$R$234,17,FALSE)</f>
        <v>-</v>
      </c>
      <c r="R39" s="45">
        <f>VLOOKUP(A39,[1]Sheet1!$B$2:$T$234,18,FALSE)</f>
        <v>10</v>
      </c>
      <c r="S39" s="45">
        <f>VLOOKUP(A39,[1]Sheet1!$B$2:$T$234,19,FALSE)</f>
        <v>52</v>
      </c>
      <c r="T39" s="45">
        <f>VLOOKUP(A39,[1]Sheet1!$B$2:$V$234,20,FALSE)</f>
        <v>3</v>
      </c>
      <c r="U39" s="45">
        <f>VLOOKUP(A39,[1]Sheet1!$B$2:$V$234,21,FALSE)</f>
        <v>14</v>
      </c>
      <c r="V39" s="45">
        <f>VLOOKUP(A39,[1]Sheet1!$B$2:$X$234,22,FALSE)</f>
        <v>7</v>
      </c>
      <c r="W39" s="45">
        <f>VLOOKUP(A39,[1]Sheet1!$B$2:$X$234,23,FALSE)</f>
        <v>67</v>
      </c>
      <c r="X39" s="45">
        <f>VLOOKUP(A39,[1]Sheet1!$B$2:$AL$234,24,FALSE)</f>
        <v>14</v>
      </c>
      <c r="Y39" s="45">
        <f>VLOOKUP(A39,[1]Sheet1!$B$2:$AM$234,25,FALSE)</f>
        <v>122</v>
      </c>
      <c r="Z39" s="45">
        <f>VLOOKUP(A39,[1]Sheet1!$B$2:$AB$234,26,FALSE)</f>
        <v>3</v>
      </c>
      <c r="AA39" s="45">
        <f>VLOOKUP(A39,[1]Sheet1!$B$2:$AB$234,27,FALSE)</f>
        <v>9</v>
      </c>
      <c r="AB39" s="45">
        <f>VLOOKUP(A39,[1]Sheet1!$B$2:$AD$234,28,FALSE)</f>
        <v>1</v>
      </c>
      <c r="AC39" s="45">
        <f>VLOOKUP(A39,[1]Sheet1!$B$2:$AD$234,29,FALSE)</f>
        <v>2</v>
      </c>
      <c r="AD39" s="45" t="str">
        <f>VLOOKUP(A39,[1]Sheet1!$B$2:$AF$234,30,FALSE)</f>
        <v>-</v>
      </c>
      <c r="AE39" s="45" t="str">
        <f>VLOOKUP(A39,[1]Sheet1!$B$2:$AF$234,31,FALSE)</f>
        <v>-</v>
      </c>
      <c r="AF39" s="45">
        <f>VLOOKUP(A39,[1]Sheet1!$B$2:$AH$234,32,FALSE)</f>
        <v>1</v>
      </c>
      <c r="AG39" s="45">
        <f>VLOOKUP(A39,[1]Sheet1!$B$2:$AH$234,33,FALSE)</f>
        <v>5</v>
      </c>
      <c r="AH39" s="75" t="str">
        <f>VLOOKUP(A39,[1]Sheet1!$B$2:$AJ$234,34,FALSE)</f>
        <v>-</v>
      </c>
      <c r="AI39" s="75" t="str">
        <f>VLOOKUP(A39,[1]Sheet1!$B$2:$AJ$234,35,FALSE)</f>
        <v>-</v>
      </c>
      <c r="AJ39" s="45">
        <f>VLOOKUP(A39,[1]Sheet1!$B$2:$AL$234,36,FALSE)</f>
        <v>14</v>
      </c>
      <c r="AK39" s="45">
        <f>VLOOKUP(A39,[1]Sheet1!$B$2:$AL$234,37,FALSE)</f>
        <v>113</v>
      </c>
    </row>
    <row r="40" spans="1:37" ht="14.25" customHeight="1">
      <c r="A40" s="151" t="s">
        <v>95</v>
      </c>
      <c r="B40" s="81">
        <f>VLOOKUP(A40,[1]Sheet1!$B$2:$F$234,2,FALSE)</f>
        <v>78</v>
      </c>
      <c r="C40" s="81">
        <f>VLOOKUP(A40,[1]Sheet1!$B$2:$F$234,3,FALSE)</f>
        <v>790</v>
      </c>
      <c r="D40" s="75" t="str">
        <f>VLOOKUP(A40,[1]Sheet1!$B$2:$F$234,4,FALSE)</f>
        <v>-</v>
      </c>
      <c r="E40" s="75" t="str">
        <f>VLOOKUP(A40,[1]Sheet1!$B$2:$F$234,5,FALSE)</f>
        <v>-</v>
      </c>
      <c r="F40" s="75" t="str">
        <f>VLOOKUP(A40,[1]Sheet1!$B$2:$I$234,6,FALSE)</f>
        <v>-</v>
      </c>
      <c r="G40" s="75" t="str">
        <f>VLOOKUP(A40,[1]Sheet1!$B$2:$I$234,7,FALSE)</f>
        <v>-</v>
      </c>
      <c r="H40" s="45">
        <f>VLOOKUP(A40,[1]Sheet1!$B$2:$J$234,8,FALSE)</f>
        <v>10</v>
      </c>
      <c r="I40" s="45">
        <f>VLOOKUP(A40,[1]Sheet1!$B$2:$J$234,9,FALSE)</f>
        <v>79</v>
      </c>
      <c r="J40" s="45">
        <f>VLOOKUP(A40,[1]Sheet1!$B$2:$L$234,10,FALSE)</f>
        <v>7</v>
      </c>
      <c r="K40" s="45">
        <f>VLOOKUP(A40,[1]Sheet1!$B$2:$L$234,11,FALSE)</f>
        <v>34</v>
      </c>
      <c r="L40" s="75">
        <f>VLOOKUP(A40,[1]Sheet1!$B$2:$N$234,12,FALSE)</f>
        <v>1</v>
      </c>
      <c r="M40" s="75">
        <f>VLOOKUP(A40,[1]Sheet1!$B$2:$N$234,13,FALSE)</f>
        <v>3</v>
      </c>
      <c r="N40" s="75" t="str">
        <f>VLOOKUP(A40,[1]Sheet1!$B$2:$P$234,14,FALSE)</f>
        <v>-</v>
      </c>
      <c r="O40" s="75" t="str">
        <f>VLOOKUP(A40,[1]Sheet1!$B$2:$P$234,15,FALSE)</f>
        <v>-</v>
      </c>
      <c r="P40" s="45">
        <f>VLOOKUP(A40,[1]Sheet1!$B$2:$R$234,16,FALSE)</f>
        <v>7</v>
      </c>
      <c r="Q40" s="45">
        <f>VLOOKUP(A40,[1]Sheet1!$B$2:$R$234,17,FALSE)</f>
        <v>155</v>
      </c>
      <c r="R40" s="45">
        <f>VLOOKUP(A40,[1]Sheet1!$B$2:$T$234,18,FALSE)</f>
        <v>19</v>
      </c>
      <c r="S40" s="45">
        <f>VLOOKUP(A40,[1]Sheet1!$B$2:$T$234,19,FALSE)</f>
        <v>141</v>
      </c>
      <c r="T40" s="45">
        <f>VLOOKUP(A40,[1]Sheet1!$B$2:$V$234,20,FALSE)</f>
        <v>1</v>
      </c>
      <c r="U40" s="45">
        <f>VLOOKUP(A40,[1]Sheet1!$B$2:$V$234,21,FALSE)</f>
        <v>3</v>
      </c>
      <c r="V40" s="45">
        <f>VLOOKUP(A40,[1]Sheet1!$B$2:$X$234,22,FALSE)</f>
        <v>2</v>
      </c>
      <c r="W40" s="45">
        <f>VLOOKUP(A40,[1]Sheet1!$B$2:$X$234,23,FALSE)</f>
        <v>7</v>
      </c>
      <c r="X40" s="45">
        <f>VLOOKUP(A40,[1]Sheet1!$B$2:$AL$234,24,FALSE)</f>
        <v>5</v>
      </c>
      <c r="Y40" s="45">
        <f>VLOOKUP(A40,[1]Sheet1!$B$2:$AM$234,25,FALSE)</f>
        <v>49</v>
      </c>
      <c r="Z40" s="45">
        <f>VLOOKUP(A40,[1]Sheet1!$B$2:$AB$234,26,FALSE)</f>
        <v>7</v>
      </c>
      <c r="AA40" s="45">
        <f>VLOOKUP(A40,[1]Sheet1!$B$2:$AB$234,27,FALSE)</f>
        <v>111</v>
      </c>
      <c r="AB40" s="45">
        <f>VLOOKUP(A40,[1]Sheet1!$B$2:$AD$234,28,FALSE)</f>
        <v>7</v>
      </c>
      <c r="AC40" s="45">
        <f>VLOOKUP(A40,[1]Sheet1!$B$2:$AD$234,29,FALSE)</f>
        <v>142</v>
      </c>
      <c r="AD40" s="45" t="str">
        <f>VLOOKUP(A40,[1]Sheet1!$B$2:$AF$234,30,FALSE)</f>
        <v>-</v>
      </c>
      <c r="AE40" s="45" t="str">
        <f>VLOOKUP(A40,[1]Sheet1!$B$2:$AF$234,31,FALSE)</f>
        <v>-</v>
      </c>
      <c r="AF40" s="45">
        <f>VLOOKUP(A40,[1]Sheet1!$B$2:$AH$234,32,FALSE)</f>
        <v>2</v>
      </c>
      <c r="AG40" s="45">
        <f>VLOOKUP(A40,[1]Sheet1!$B$2:$AH$234,33,FALSE)</f>
        <v>18</v>
      </c>
      <c r="AH40" s="75" t="str">
        <f>VLOOKUP(A40,[1]Sheet1!$B$2:$AJ$234,34,FALSE)</f>
        <v>-</v>
      </c>
      <c r="AI40" s="75" t="str">
        <f>VLOOKUP(A40,[1]Sheet1!$B$2:$AJ$234,35,FALSE)</f>
        <v>-</v>
      </c>
      <c r="AJ40" s="45">
        <f>VLOOKUP(A40,[1]Sheet1!$B$2:$AL$234,36,FALSE)</f>
        <v>10</v>
      </c>
      <c r="AK40" s="45">
        <f>VLOOKUP(A40,[1]Sheet1!$B$2:$AL$234,37,FALSE)</f>
        <v>48</v>
      </c>
    </row>
    <row r="41" spans="1:37" ht="14.25" customHeight="1">
      <c r="A41" s="151" t="s">
        <v>221</v>
      </c>
      <c r="B41" s="81">
        <f>VLOOKUP(A41,[1]Sheet1!$B$2:$F$234,2,FALSE)</f>
        <v>659</v>
      </c>
      <c r="C41" s="81">
        <f>VLOOKUP(A41,[1]Sheet1!$B$2:$F$234,3,FALSE)</f>
        <v>8505</v>
      </c>
      <c r="D41" s="75" t="str">
        <f>VLOOKUP(A41,[1]Sheet1!$B$2:$F$234,4,FALSE)</f>
        <v>-</v>
      </c>
      <c r="E41" s="75" t="str">
        <f>VLOOKUP(A41,[1]Sheet1!$B$2:$F$234,5,FALSE)</f>
        <v>-</v>
      </c>
      <c r="F41" s="75" t="str">
        <f>VLOOKUP(A41,[1]Sheet1!$B$2:$I$234,6,FALSE)</f>
        <v>-</v>
      </c>
      <c r="G41" s="75" t="str">
        <f>VLOOKUP(A41,[1]Sheet1!$B$2:$I$234,7,FALSE)</f>
        <v>-</v>
      </c>
      <c r="H41" s="45">
        <f>VLOOKUP(A41,[1]Sheet1!$B$2:$J$234,8,FALSE)</f>
        <v>76</v>
      </c>
      <c r="I41" s="45">
        <f>VLOOKUP(A41,[1]Sheet1!$B$2:$J$234,9,FALSE)</f>
        <v>989</v>
      </c>
      <c r="J41" s="45">
        <f>VLOOKUP(A41,[1]Sheet1!$B$2:$L$234,10,FALSE)</f>
        <v>5</v>
      </c>
      <c r="K41" s="45">
        <f>VLOOKUP(A41,[1]Sheet1!$B$2:$L$234,11,FALSE)</f>
        <v>168</v>
      </c>
      <c r="L41" s="75">
        <f>VLOOKUP(A41,[1]Sheet1!$B$2:$N$234,12,FALSE)</f>
        <v>3</v>
      </c>
      <c r="M41" s="75">
        <f>VLOOKUP(A41,[1]Sheet1!$B$2:$N$234,13,FALSE)</f>
        <v>28</v>
      </c>
      <c r="N41" s="75">
        <f>VLOOKUP(A41,[1]Sheet1!$B$2:$P$234,14,FALSE)</f>
        <v>15</v>
      </c>
      <c r="O41" s="75">
        <f>VLOOKUP(A41,[1]Sheet1!$B$2:$P$234,15,FALSE)</f>
        <v>279</v>
      </c>
      <c r="P41" s="45">
        <f>VLOOKUP(A41,[1]Sheet1!$B$2:$R$234,16,FALSE)</f>
        <v>8</v>
      </c>
      <c r="Q41" s="45">
        <f>VLOOKUP(A41,[1]Sheet1!$B$2:$R$234,17,FALSE)</f>
        <v>192</v>
      </c>
      <c r="R41" s="45">
        <f>VLOOKUP(A41,[1]Sheet1!$B$2:$T$234,18,FALSE)</f>
        <v>175</v>
      </c>
      <c r="S41" s="45">
        <f>VLOOKUP(A41,[1]Sheet1!$B$2:$T$234,19,FALSE)</f>
        <v>2085</v>
      </c>
      <c r="T41" s="45">
        <f>VLOOKUP(A41,[1]Sheet1!$B$2:$V$234,20,FALSE)</f>
        <v>15</v>
      </c>
      <c r="U41" s="45">
        <f>VLOOKUP(A41,[1]Sheet1!$B$2:$V$234,21,FALSE)</f>
        <v>145</v>
      </c>
      <c r="V41" s="45">
        <f>VLOOKUP(A41,[1]Sheet1!$B$2:$X$234,22,FALSE)</f>
        <v>45</v>
      </c>
      <c r="W41" s="45">
        <f>VLOOKUP(A41,[1]Sheet1!$B$2:$X$234,23,FALSE)</f>
        <v>371</v>
      </c>
      <c r="X41" s="45">
        <f>VLOOKUP(A41,[1]Sheet1!$B$2:$AL$234,24,FALSE)</f>
        <v>46</v>
      </c>
      <c r="Y41" s="45">
        <f>VLOOKUP(A41,[1]Sheet1!$B$2:$AM$234,25,FALSE)</f>
        <v>367</v>
      </c>
      <c r="Z41" s="45">
        <f>VLOOKUP(A41,[1]Sheet1!$B$2:$AB$234,26,FALSE)</f>
        <v>58</v>
      </c>
      <c r="AA41" s="45">
        <f>VLOOKUP(A41,[1]Sheet1!$B$2:$AB$234,27,FALSE)</f>
        <v>563</v>
      </c>
      <c r="AB41" s="45">
        <f>VLOOKUP(A41,[1]Sheet1!$B$2:$AD$234,28,FALSE)</f>
        <v>56</v>
      </c>
      <c r="AC41" s="45">
        <f>VLOOKUP(A41,[1]Sheet1!$B$2:$AD$234,29,FALSE)</f>
        <v>309</v>
      </c>
      <c r="AD41" s="45">
        <f>VLOOKUP(A41,[1]Sheet1!$B$2:$AF$234,30,FALSE)</f>
        <v>23</v>
      </c>
      <c r="AE41" s="45">
        <f>VLOOKUP(A41,[1]Sheet1!$B$2:$AF$234,31,FALSE)</f>
        <v>94</v>
      </c>
      <c r="AF41" s="45">
        <f>VLOOKUP(A41,[1]Sheet1!$B$2:$AH$234,32,FALSE)</f>
        <v>57</v>
      </c>
      <c r="AG41" s="45">
        <f>VLOOKUP(A41,[1]Sheet1!$B$2:$AH$234,33,FALSE)</f>
        <v>1395</v>
      </c>
      <c r="AH41" s="75">
        <f>VLOOKUP(A41,[1]Sheet1!$B$2:$AJ$234,34,FALSE)</f>
        <v>2</v>
      </c>
      <c r="AI41" s="75">
        <f>VLOOKUP(A41,[1]Sheet1!$B$2:$AJ$234,35,FALSE)</f>
        <v>9</v>
      </c>
      <c r="AJ41" s="45">
        <f>VLOOKUP(A41,[1]Sheet1!$B$2:$AL$234,36,FALSE)</f>
        <v>75</v>
      </c>
      <c r="AK41" s="45">
        <f>VLOOKUP(A41,[1]Sheet1!$B$2:$AL$234,37,FALSE)</f>
        <v>1511</v>
      </c>
    </row>
    <row r="42" spans="1:37" ht="14.25" customHeight="1">
      <c r="A42" s="151" t="s">
        <v>419</v>
      </c>
      <c r="B42" s="81">
        <f>VLOOKUP(A42,[1]Sheet1!$B$2:$F$234,2,FALSE)</f>
        <v>6</v>
      </c>
      <c r="C42" s="81">
        <f>VLOOKUP(A42,[1]Sheet1!$B$2:$F$234,3,FALSE)</f>
        <v>91</v>
      </c>
      <c r="D42" s="75" t="str">
        <f>VLOOKUP(A42,[1]Sheet1!$B$2:$F$234,4,FALSE)</f>
        <v>-</v>
      </c>
      <c r="E42" s="75" t="str">
        <f>VLOOKUP(A42,[1]Sheet1!$B$2:$F$234,5,FALSE)</f>
        <v>-</v>
      </c>
      <c r="F42" s="75" t="str">
        <f>VLOOKUP(A42,[1]Sheet1!$B$2:$I$234,6,FALSE)</f>
        <v>-</v>
      </c>
      <c r="G42" s="75" t="str">
        <f>VLOOKUP(A42,[1]Sheet1!$B$2:$I$234,7,FALSE)</f>
        <v>-</v>
      </c>
      <c r="H42" s="45" t="str">
        <f>VLOOKUP(A42,[1]Sheet1!$B$2:$J$234,8,FALSE)</f>
        <v>-</v>
      </c>
      <c r="I42" s="45" t="str">
        <f>VLOOKUP(A42,[1]Sheet1!$B$2:$J$234,9,FALSE)</f>
        <v>-</v>
      </c>
      <c r="J42" s="45" t="str">
        <f>VLOOKUP(A42,[1]Sheet1!$B$2:$L$234,10,FALSE)</f>
        <v>-</v>
      </c>
      <c r="K42" s="45" t="str">
        <f>VLOOKUP(A42,[1]Sheet1!$B$2:$L$234,11,FALSE)</f>
        <v>-</v>
      </c>
      <c r="L42" s="75" t="str">
        <f>VLOOKUP(A42,[1]Sheet1!$B$2:$N$234,12,FALSE)</f>
        <v>-</v>
      </c>
      <c r="M42" s="75" t="str">
        <f>VLOOKUP(A42,[1]Sheet1!$B$2:$N$234,13,FALSE)</f>
        <v>-</v>
      </c>
      <c r="N42" s="75">
        <f>VLOOKUP(A42,[1]Sheet1!$B$2:$P$234,14,FALSE)</f>
        <v>1</v>
      </c>
      <c r="O42" s="75">
        <f>VLOOKUP(A42,[1]Sheet1!$B$2:$P$234,15,FALSE)</f>
        <v>2</v>
      </c>
      <c r="P42" s="45">
        <f>VLOOKUP(A42,[1]Sheet1!$B$2:$R$234,16,FALSE)</f>
        <v>1</v>
      </c>
      <c r="Q42" s="45">
        <f>VLOOKUP(A42,[1]Sheet1!$B$2:$R$234,17,FALSE)</f>
        <v>48</v>
      </c>
      <c r="R42" s="45">
        <f>VLOOKUP(A42,[1]Sheet1!$B$2:$T$234,18,FALSE)</f>
        <v>1</v>
      </c>
      <c r="S42" s="45">
        <f>VLOOKUP(A42,[1]Sheet1!$B$2:$T$234,19,FALSE)</f>
        <v>3</v>
      </c>
      <c r="T42" s="45" t="str">
        <f>VLOOKUP(A42,[1]Sheet1!$B$2:$V$234,20,FALSE)</f>
        <v>-</v>
      </c>
      <c r="U42" s="45" t="str">
        <f>VLOOKUP(A42,[1]Sheet1!$B$2:$V$234,21,FALSE)</f>
        <v>-</v>
      </c>
      <c r="V42" s="45">
        <f>VLOOKUP(A42,[1]Sheet1!$B$2:$X$234,22,FALSE)</f>
        <v>1</v>
      </c>
      <c r="W42" s="45">
        <f>VLOOKUP(A42,[1]Sheet1!$B$2:$X$234,23,FALSE)</f>
        <v>1</v>
      </c>
      <c r="X42" s="45">
        <f>VLOOKUP(A42,[1]Sheet1!$B$2:$AL$234,24,FALSE)</f>
        <v>1</v>
      </c>
      <c r="Y42" s="45">
        <f>VLOOKUP(A42,[1]Sheet1!$B$2:$AM$234,25,FALSE)</f>
        <v>21</v>
      </c>
      <c r="Z42" s="45" t="str">
        <f>VLOOKUP(A42,[1]Sheet1!$B$2:$AB$234,26,FALSE)</f>
        <v>-</v>
      </c>
      <c r="AA42" s="45" t="str">
        <f>VLOOKUP(A42,[1]Sheet1!$B$2:$AB$234,27,FALSE)</f>
        <v>-</v>
      </c>
      <c r="AB42" s="45">
        <f>VLOOKUP(A42,[1]Sheet1!$B$2:$AD$234,28,FALSE)</f>
        <v>1</v>
      </c>
      <c r="AC42" s="45">
        <f>VLOOKUP(A42,[1]Sheet1!$B$2:$AD$234,29,FALSE)</f>
        <v>16</v>
      </c>
      <c r="AD42" s="45" t="str">
        <f>VLOOKUP(A42,[1]Sheet1!$B$2:$AF$234,30,FALSE)</f>
        <v>-</v>
      </c>
      <c r="AE42" s="45" t="str">
        <f>VLOOKUP(A42,[1]Sheet1!$B$2:$AF$234,31,FALSE)</f>
        <v>-</v>
      </c>
      <c r="AF42" s="45" t="str">
        <f>VLOOKUP(A42,[1]Sheet1!$B$2:$AH$234,32,FALSE)</f>
        <v>-</v>
      </c>
      <c r="AG42" s="45" t="str">
        <f>VLOOKUP(A42,[1]Sheet1!$B$2:$AH$234,33,FALSE)</f>
        <v>-</v>
      </c>
      <c r="AH42" s="75" t="str">
        <f>VLOOKUP(A42,[1]Sheet1!$B$2:$AJ$234,34,FALSE)</f>
        <v>-</v>
      </c>
      <c r="AI42" s="75" t="str">
        <f>VLOOKUP(A42,[1]Sheet1!$B$2:$AJ$234,35,FALSE)</f>
        <v>-</v>
      </c>
      <c r="AJ42" s="45" t="str">
        <f>VLOOKUP(A42,[1]Sheet1!$B$2:$AL$234,36,FALSE)</f>
        <v>-</v>
      </c>
      <c r="AK42" s="45" t="str">
        <f>VLOOKUP(A42,[1]Sheet1!$B$2:$AL$234,37,FALSE)</f>
        <v>-</v>
      </c>
    </row>
    <row r="43" spans="1:37" ht="14.25" customHeight="1">
      <c r="A43" s="151" t="s">
        <v>341</v>
      </c>
      <c r="B43" s="81">
        <f>VLOOKUP(A43,[1]Sheet1!$B$2:$F$234,2,FALSE)</f>
        <v>15</v>
      </c>
      <c r="C43" s="81">
        <f>VLOOKUP(A43,[1]Sheet1!$B$2:$F$234,3,FALSE)</f>
        <v>171</v>
      </c>
      <c r="D43" s="75" t="str">
        <f>VLOOKUP(A43,[1]Sheet1!$B$2:$F$234,4,FALSE)</f>
        <v>-</v>
      </c>
      <c r="E43" s="75" t="str">
        <f>VLOOKUP(A43,[1]Sheet1!$B$2:$F$234,5,FALSE)</f>
        <v>-</v>
      </c>
      <c r="F43" s="75" t="str">
        <f>VLOOKUP(A43,[1]Sheet1!$B$2:$I$234,6,FALSE)</f>
        <v>-</v>
      </c>
      <c r="G43" s="75" t="str">
        <f>VLOOKUP(A43,[1]Sheet1!$B$2:$I$234,7,FALSE)</f>
        <v>-</v>
      </c>
      <c r="H43" s="45">
        <f>VLOOKUP(A43,[1]Sheet1!$B$2:$J$234,8,FALSE)</f>
        <v>1</v>
      </c>
      <c r="I43" s="45">
        <f>VLOOKUP(A43,[1]Sheet1!$B$2:$J$234,9,FALSE)</f>
        <v>6</v>
      </c>
      <c r="J43" s="45" t="str">
        <f>VLOOKUP(A43,[1]Sheet1!$B$2:$L$234,10,FALSE)</f>
        <v>-</v>
      </c>
      <c r="K43" s="45" t="str">
        <f>VLOOKUP(A43,[1]Sheet1!$B$2:$L$234,11,FALSE)</f>
        <v>-</v>
      </c>
      <c r="L43" s="75" t="str">
        <f>VLOOKUP(A43,[1]Sheet1!$B$2:$N$234,12,FALSE)</f>
        <v>-</v>
      </c>
      <c r="M43" s="75" t="str">
        <f>VLOOKUP(A43,[1]Sheet1!$B$2:$N$234,13,FALSE)</f>
        <v>-</v>
      </c>
      <c r="N43" s="75" t="str">
        <f>VLOOKUP(A43,[1]Sheet1!$B$2:$P$234,14,FALSE)</f>
        <v>-</v>
      </c>
      <c r="O43" s="75" t="str">
        <f>VLOOKUP(A43,[1]Sheet1!$B$2:$P$234,15,FALSE)</f>
        <v>-</v>
      </c>
      <c r="P43" s="45">
        <f>VLOOKUP(A43,[1]Sheet1!$B$2:$R$234,16,FALSE)</f>
        <v>1</v>
      </c>
      <c r="Q43" s="45">
        <f>VLOOKUP(A43,[1]Sheet1!$B$2:$R$234,17,FALSE)</f>
        <v>63</v>
      </c>
      <c r="R43" s="45">
        <f>VLOOKUP(A43,[1]Sheet1!$B$2:$T$234,18,FALSE)</f>
        <v>2</v>
      </c>
      <c r="S43" s="45">
        <f>VLOOKUP(A43,[1]Sheet1!$B$2:$T$234,19,FALSE)</f>
        <v>20</v>
      </c>
      <c r="T43" s="45">
        <f>VLOOKUP(A43,[1]Sheet1!$B$2:$V$234,20,FALSE)</f>
        <v>1</v>
      </c>
      <c r="U43" s="45">
        <f>VLOOKUP(A43,[1]Sheet1!$B$2:$V$234,21,FALSE)</f>
        <v>1</v>
      </c>
      <c r="V43" s="45">
        <f>VLOOKUP(A43,[1]Sheet1!$B$2:$X$234,22,FALSE)</f>
        <v>2</v>
      </c>
      <c r="W43" s="45">
        <f>VLOOKUP(A43,[1]Sheet1!$B$2:$X$234,23,FALSE)</f>
        <v>9</v>
      </c>
      <c r="X43" s="45">
        <f>VLOOKUP(A43,[1]Sheet1!$B$2:$AL$234,24,FALSE)</f>
        <v>3</v>
      </c>
      <c r="Y43" s="45">
        <f>VLOOKUP(A43,[1]Sheet1!$B$2:$AM$234,25,FALSE)</f>
        <v>22</v>
      </c>
      <c r="Z43" s="45">
        <f>VLOOKUP(A43,[1]Sheet1!$B$2:$AB$234,26,FALSE)</f>
        <v>1</v>
      </c>
      <c r="AA43" s="45">
        <f>VLOOKUP(A43,[1]Sheet1!$B$2:$AB$234,27,FALSE)</f>
        <v>8</v>
      </c>
      <c r="AB43" s="45">
        <f>VLOOKUP(A43,[1]Sheet1!$B$2:$AD$234,28,FALSE)</f>
        <v>1</v>
      </c>
      <c r="AC43" s="45">
        <f>VLOOKUP(A43,[1]Sheet1!$B$2:$AD$234,29,FALSE)</f>
        <v>18</v>
      </c>
      <c r="AD43" s="45" t="str">
        <f>VLOOKUP(A43,[1]Sheet1!$B$2:$AF$234,30,FALSE)</f>
        <v>-</v>
      </c>
      <c r="AE43" s="45" t="str">
        <f>VLOOKUP(A43,[1]Sheet1!$B$2:$AF$234,31,FALSE)</f>
        <v>-</v>
      </c>
      <c r="AF43" s="45">
        <f>VLOOKUP(A43,[1]Sheet1!$B$2:$AH$234,32,FALSE)</f>
        <v>1</v>
      </c>
      <c r="AG43" s="45">
        <f>VLOOKUP(A43,[1]Sheet1!$B$2:$AH$234,33,FALSE)</f>
        <v>18</v>
      </c>
      <c r="AH43" s="75" t="str">
        <f>VLOOKUP(A43,[1]Sheet1!$B$2:$AJ$234,34,FALSE)</f>
        <v>-</v>
      </c>
      <c r="AI43" s="75" t="str">
        <f>VLOOKUP(A43,[1]Sheet1!$B$2:$AJ$234,35,FALSE)</f>
        <v>-</v>
      </c>
      <c r="AJ43" s="45">
        <f>VLOOKUP(A43,[1]Sheet1!$B$2:$AL$234,36,FALSE)</f>
        <v>2</v>
      </c>
      <c r="AK43" s="45">
        <f>VLOOKUP(A43,[1]Sheet1!$B$2:$AL$234,37,FALSE)</f>
        <v>6</v>
      </c>
    </row>
    <row r="44" spans="1:37" ht="14.25" customHeight="1">
      <c r="A44" s="151" t="s">
        <v>455</v>
      </c>
      <c r="B44" s="81">
        <f>VLOOKUP(A44,[1]Sheet1!$B$2:$F$234,2,FALSE)</f>
        <v>16</v>
      </c>
      <c r="C44" s="81">
        <f>VLOOKUP(A44,[1]Sheet1!$B$2:$F$234,3,FALSE)</f>
        <v>53</v>
      </c>
      <c r="D44" s="75" t="str">
        <f>VLOOKUP(A44,[1]Sheet1!$B$2:$F$234,4,FALSE)</f>
        <v>-</v>
      </c>
      <c r="E44" s="75" t="str">
        <f>VLOOKUP(A44,[1]Sheet1!$B$2:$F$234,5,FALSE)</f>
        <v>-</v>
      </c>
      <c r="F44" s="75" t="str">
        <f>VLOOKUP(A44,[1]Sheet1!$B$2:$I$234,6,FALSE)</f>
        <v>-</v>
      </c>
      <c r="G44" s="75" t="str">
        <f>VLOOKUP(A44,[1]Sheet1!$B$2:$I$234,7,FALSE)</f>
        <v>-</v>
      </c>
      <c r="H44" s="45" t="str">
        <f>VLOOKUP(A44,[1]Sheet1!$B$2:$J$234,8,FALSE)</f>
        <v>-</v>
      </c>
      <c r="I44" s="45" t="str">
        <f>VLOOKUP(A44,[1]Sheet1!$B$2:$J$234,9,FALSE)</f>
        <v>-</v>
      </c>
      <c r="J44" s="45">
        <f>VLOOKUP(A44,[1]Sheet1!$B$2:$L$234,10,FALSE)</f>
        <v>1</v>
      </c>
      <c r="K44" s="45">
        <f>VLOOKUP(A44,[1]Sheet1!$B$2:$L$234,11,FALSE)</f>
        <v>1</v>
      </c>
      <c r="L44" s="75" t="str">
        <f>VLOOKUP(A44,[1]Sheet1!$B$2:$N$234,12,FALSE)</f>
        <v>-</v>
      </c>
      <c r="M44" s="75" t="str">
        <f>VLOOKUP(A44,[1]Sheet1!$B$2:$N$234,13,FALSE)</f>
        <v>-</v>
      </c>
      <c r="N44" s="75" t="str">
        <f>VLOOKUP(A44,[1]Sheet1!$B$2:$P$234,14,FALSE)</f>
        <v>-</v>
      </c>
      <c r="O44" s="75" t="str">
        <f>VLOOKUP(A44,[1]Sheet1!$B$2:$P$234,15,FALSE)</f>
        <v>-</v>
      </c>
      <c r="P44" s="45" t="str">
        <f>VLOOKUP(A44,[1]Sheet1!$B$2:$R$234,16,FALSE)</f>
        <v>-</v>
      </c>
      <c r="Q44" s="45" t="str">
        <f>VLOOKUP(A44,[1]Sheet1!$B$2:$R$234,17,FALSE)</f>
        <v>-</v>
      </c>
      <c r="R44" s="45" t="str">
        <f>VLOOKUP(A44,[1]Sheet1!$B$2:$T$234,18,FALSE)</f>
        <v>-</v>
      </c>
      <c r="S44" s="45" t="str">
        <f>VLOOKUP(A44,[1]Sheet1!$B$2:$T$234,19,FALSE)</f>
        <v>-</v>
      </c>
      <c r="T44" s="45">
        <f>VLOOKUP(A44,[1]Sheet1!$B$2:$V$234,20,FALSE)</f>
        <v>1</v>
      </c>
      <c r="U44" s="45">
        <f>VLOOKUP(A44,[1]Sheet1!$B$2:$V$234,21,FALSE)</f>
        <v>9</v>
      </c>
      <c r="V44" s="45">
        <f>VLOOKUP(A44,[1]Sheet1!$B$2:$X$234,22,FALSE)</f>
        <v>2</v>
      </c>
      <c r="W44" s="45">
        <f>VLOOKUP(A44,[1]Sheet1!$B$2:$X$234,23,FALSE)</f>
        <v>2</v>
      </c>
      <c r="X44" s="45">
        <f>VLOOKUP(A44,[1]Sheet1!$B$2:$AL$234,24,FALSE)</f>
        <v>1</v>
      </c>
      <c r="Y44" s="45">
        <f>VLOOKUP(A44,[1]Sheet1!$B$2:$AM$234,25,FALSE)</f>
        <v>3</v>
      </c>
      <c r="Z44" s="45">
        <f>VLOOKUP(A44,[1]Sheet1!$B$2:$AB$234,26,FALSE)</f>
        <v>2</v>
      </c>
      <c r="AA44" s="45">
        <f>VLOOKUP(A44,[1]Sheet1!$B$2:$AB$234,27,FALSE)</f>
        <v>3</v>
      </c>
      <c r="AB44" s="45">
        <f>VLOOKUP(A44,[1]Sheet1!$B$2:$AD$234,28,FALSE)</f>
        <v>2</v>
      </c>
      <c r="AC44" s="45">
        <f>VLOOKUP(A44,[1]Sheet1!$B$2:$AD$234,29,FALSE)</f>
        <v>8</v>
      </c>
      <c r="AD44" s="45" t="str">
        <f>VLOOKUP(A44,[1]Sheet1!$B$2:$AF$234,30,FALSE)</f>
        <v>-</v>
      </c>
      <c r="AE44" s="45" t="str">
        <f>VLOOKUP(A44,[1]Sheet1!$B$2:$AF$234,31,FALSE)</f>
        <v>-</v>
      </c>
      <c r="AF44" s="45">
        <f>VLOOKUP(A44,[1]Sheet1!$B$2:$AH$234,32,FALSE)</f>
        <v>2</v>
      </c>
      <c r="AG44" s="45">
        <f>VLOOKUP(A44,[1]Sheet1!$B$2:$AH$234,33,FALSE)</f>
        <v>13</v>
      </c>
      <c r="AH44" s="75" t="str">
        <f>VLOOKUP(A44,[1]Sheet1!$B$2:$AJ$234,34,FALSE)</f>
        <v>-</v>
      </c>
      <c r="AI44" s="75" t="str">
        <f>VLOOKUP(A44,[1]Sheet1!$B$2:$AJ$234,35,FALSE)</f>
        <v>-</v>
      </c>
      <c r="AJ44" s="45">
        <f>VLOOKUP(A44,[1]Sheet1!$B$2:$AL$234,36,FALSE)</f>
        <v>5</v>
      </c>
      <c r="AK44" s="45">
        <f>VLOOKUP(A44,[1]Sheet1!$B$2:$AL$234,37,FALSE)</f>
        <v>14</v>
      </c>
    </row>
    <row r="45" spans="1:37" ht="14.25" customHeight="1">
      <c r="A45" s="151" t="s">
        <v>203</v>
      </c>
      <c r="B45" s="81">
        <f>VLOOKUP(A45,[1]Sheet1!$B$2:$F$234,2,FALSE)</f>
        <v>1</v>
      </c>
      <c r="C45" s="81">
        <f>VLOOKUP(A45,[1]Sheet1!$B$2:$F$234,3,FALSE)</f>
        <v>2</v>
      </c>
      <c r="D45" s="75" t="str">
        <f>VLOOKUP(A45,[1]Sheet1!$B$2:$F$234,4,FALSE)</f>
        <v>-</v>
      </c>
      <c r="E45" s="75" t="str">
        <f>VLOOKUP(A45,[1]Sheet1!$B$2:$F$234,5,FALSE)</f>
        <v>-</v>
      </c>
      <c r="F45" s="75" t="str">
        <f>VLOOKUP(A45,[1]Sheet1!$B$2:$I$234,6,FALSE)</f>
        <v>-</v>
      </c>
      <c r="G45" s="75" t="str">
        <f>VLOOKUP(A45,[1]Sheet1!$B$2:$I$234,7,FALSE)</f>
        <v>-</v>
      </c>
      <c r="H45" s="45" t="str">
        <f>VLOOKUP(A45,[1]Sheet1!$B$2:$J$234,8,FALSE)</f>
        <v>-</v>
      </c>
      <c r="I45" s="45" t="str">
        <f>VLOOKUP(A45,[1]Sheet1!$B$2:$J$234,9,FALSE)</f>
        <v>-</v>
      </c>
      <c r="J45" s="45" t="str">
        <f>VLOOKUP(A45,[1]Sheet1!$B$2:$L$234,10,FALSE)</f>
        <v>-</v>
      </c>
      <c r="K45" s="45" t="str">
        <f>VLOOKUP(A45,[1]Sheet1!$B$2:$L$234,11,FALSE)</f>
        <v>-</v>
      </c>
      <c r="L45" s="75" t="str">
        <f>VLOOKUP(A45,[1]Sheet1!$B$2:$N$234,12,FALSE)</f>
        <v>-</v>
      </c>
      <c r="M45" s="75" t="str">
        <f>VLOOKUP(A45,[1]Sheet1!$B$2:$N$234,13,FALSE)</f>
        <v>-</v>
      </c>
      <c r="N45" s="75" t="str">
        <f>VLOOKUP(A45,[1]Sheet1!$B$2:$P$234,14,FALSE)</f>
        <v>-</v>
      </c>
      <c r="O45" s="75" t="str">
        <f>VLOOKUP(A45,[1]Sheet1!$B$2:$P$234,15,FALSE)</f>
        <v>-</v>
      </c>
      <c r="P45" s="45" t="str">
        <f>VLOOKUP(A45,[1]Sheet1!$B$2:$R$234,16,FALSE)</f>
        <v>-</v>
      </c>
      <c r="Q45" s="45" t="str">
        <f>VLOOKUP(A45,[1]Sheet1!$B$2:$R$234,17,FALSE)</f>
        <v>-</v>
      </c>
      <c r="R45" s="45" t="str">
        <f>VLOOKUP(A45,[1]Sheet1!$B$2:$T$234,18,FALSE)</f>
        <v>-</v>
      </c>
      <c r="S45" s="45" t="str">
        <f>VLOOKUP(A45,[1]Sheet1!$B$2:$T$234,19,FALSE)</f>
        <v>-</v>
      </c>
      <c r="T45" s="45" t="str">
        <f>VLOOKUP(A45,[1]Sheet1!$B$2:$V$234,20,FALSE)</f>
        <v>-</v>
      </c>
      <c r="U45" s="45" t="str">
        <f>VLOOKUP(A45,[1]Sheet1!$B$2:$V$234,21,FALSE)</f>
        <v>-</v>
      </c>
      <c r="V45" s="45" t="str">
        <f>VLOOKUP(A45,[1]Sheet1!$B$2:$X$234,22,FALSE)</f>
        <v>-</v>
      </c>
      <c r="W45" s="45" t="str">
        <f>VLOOKUP(A45,[1]Sheet1!$B$2:$X$234,23,FALSE)</f>
        <v>-</v>
      </c>
      <c r="X45" s="45" t="str">
        <f>VLOOKUP(A45,[1]Sheet1!$B$2:$AL$234,24,FALSE)</f>
        <v>-</v>
      </c>
      <c r="Y45" s="45" t="str">
        <f>VLOOKUP(A45,[1]Sheet1!$B$2:$AM$234,25,FALSE)</f>
        <v>-</v>
      </c>
      <c r="Z45" s="45" t="str">
        <f>VLOOKUP(A45,[1]Sheet1!$B$2:$AB$234,26,FALSE)</f>
        <v>-</v>
      </c>
      <c r="AA45" s="45" t="str">
        <f>VLOOKUP(A45,[1]Sheet1!$B$2:$AB$234,27,FALSE)</f>
        <v>-</v>
      </c>
      <c r="AB45" s="45" t="str">
        <f>VLOOKUP(A45,[1]Sheet1!$B$2:$AD$234,28,FALSE)</f>
        <v>-</v>
      </c>
      <c r="AC45" s="45" t="str">
        <f>VLOOKUP(A45,[1]Sheet1!$B$2:$AD$234,29,FALSE)</f>
        <v>-</v>
      </c>
      <c r="AD45" s="45" t="str">
        <f>VLOOKUP(A45,[1]Sheet1!$B$2:$AF$234,30,FALSE)</f>
        <v>-</v>
      </c>
      <c r="AE45" s="45" t="str">
        <f>VLOOKUP(A45,[1]Sheet1!$B$2:$AF$234,31,FALSE)</f>
        <v>-</v>
      </c>
      <c r="AF45" s="45" t="str">
        <f>VLOOKUP(A45,[1]Sheet1!$B$2:$AH$234,32,FALSE)</f>
        <v>-</v>
      </c>
      <c r="AG45" s="45" t="str">
        <f>VLOOKUP(A45,[1]Sheet1!$B$2:$AH$234,33,FALSE)</f>
        <v>-</v>
      </c>
      <c r="AH45" s="75" t="str">
        <f>VLOOKUP(A45,[1]Sheet1!$B$2:$AJ$234,34,FALSE)</f>
        <v>-</v>
      </c>
      <c r="AI45" s="75" t="str">
        <f>VLOOKUP(A45,[1]Sheet1!$B$2:$AJ$234,35,FALSE)</f>
        <v>-</v>
      </c>
      <c r="AJ45" s="45">
        <f>VLOOKUP(A45,[1]Sheet1!$B$2:$AL$234,36,FALSE)</f>
        <v>1</v>
      </c>
      <c r="AK45" s="45">
        <f>VLOOKUP(A45,[1]Sheet1!$B$2:$AL$234,37,FALSE)</f>
        <v>2</v>
      </c>
    </row>
    <row r="46" spans="1:37" ht="14.25" customHeight="1">
      <c r="A46" s="151" t="s">
        <v>222</v>
      </c>
      <c r="B46" s="81">
        <f>VLOOKUP(A46,[1]Sheet1!$B$2:$F$234,2,FALSE)</f>
        <v>4</v>
      </c>
      <c r="C46" s="81">
        <f>VLOOKUP(A46,[1]Sheet1!$B$2:$F$234,3,FALSE)</f>
        <v>10</v>
      </c>
      <c r="D46" s="75" t="str">
        <f>VLOOKUP(A46,[1]Sheet1!$B$2:$F$234,4,FALSE)</f>
        <v>-</v>
      </c>
      <c r="E46" s="75" t="str">
        <f>VLOOKUP(A46,[1]Sheet1!$B$2:$F$234,5,FALSE)</f>
        <v>-</v>
      </c>
      <c r="F46" s="75" t="str">
        <f>VLOOKUP(A46,[1]Sheet1!$B$2:$I$234,6,FALSE)</f>
        <v>-</v>
      </c>
      <c r="G46" s="75" t="str">
        <f>VLOOKUP(A46,[1]Sheet1!$B$2:$I$234,7,FALSE)</f>
        <v>-</v>
      </c>
      <c r="H46" s="45" t="str">
        <f>VLOOKUP(A46,[1]Sheet1!$B$2:$J$234,8,FALSE)</f>
        <v>-</v>
      </c>
      <c r="I46" s="45" t="str">
        <f>VLOOKUP(A46,[1]Sheet1!$B$2:$J$234,9,FALSE)</f>
        <v>-</v>
      </c>
      <c r="J46" s="45">
        <f>VLOOKUP(A46,[1]Sheet1!$B$2:$L$234,10,FALSE)</f>
        <v>1</v>
      </c>
      <c r="K46" s="45">
        <f>VLOOKUP(A46,[1]Sheet1!$B$2:$L$234,11,FALSE)</f>
        <v>4</v>
      </c>
      <c r="L46" s="75" t="str">
        <f>VLOOKUP(A46,[1]Sheet1!$B$2:$N$234,12,FALSE)</f>
        <v>-</v>
      </c>
      <c r="M46" s="75" t="str">
        <f>VLOOKUP(A46,[1]Sheet1!$B$2:$N$234,13,FALSE)</f>
        <v>-</v>
      </c>
      <c r="N46" s="75" t="str">
        <f>VLOOKUP(A46,[1]Sheet1!$B$2:$P$234,14,FALSE)</f>
        <v>-</v>
      </c>
      <c r="O46" s="75" t="str">
        <f>VLOOKUP(A46,[1]Sheet1!$B$2:$P$234,15,FALSE)</f>
        <v>-</v>
      </c>
      <c r="P46" s="45" t="str">
        <f>VLOOKUP(A46,[1]Sheet1!$B$2:$R$234,16,FALSE)</f>
        <v>-</v>
      </c>
      <c r="Q46" s="45" t="str">
        <f>VLOOKUP(A46,[1]Sheet1!$B$2:$R$234,17,FALSE)</f>
        <v>-</v>
      </c>
      <c r="R46" s="45">
        <f>VLOOKUP(A46,[1]Sheet1!$B$2:$T$234,18,FALSE)</f>
        <v>1</v>
      </c>
      <c r="S46" s="45">
        <f>VLOOKUP(A46,[1]Sheet1!$B$2:$T$234,19,FALSE)</f>
        <v>3</v>
      </c>
      <c r="T46" s="45" t="str">
        <f>VLOOKUP(A46,[1]Sheet1!$B$2:$V$234,20,FALSE)</f>
        <v>-</v>
      </c>
      <c r="U46" s="45" t="str">
        <f>VLOOKUP(A46,[1]Sheet1!$B$2:$V$234,21,FALSE)</f>
        <v>-</v>
      </c>
      <c r="V46" s="45" t="str">
        <f>VLOOKUP(A46,[1]Sheet1!$B$2:$X$234,22,FALSE)</f>
        <v>-</v>
      </c>
      <c r="W46" s="45" t="str">
        <f>VLOOKUP(A46,[1]Sheet1!$B$2:$X$234,23,FALSE)</f>
        <v>-</v>
      </c>
      <c r="X46" s="45" t="str">
        <f>VLOOKUP(A46,[1]Sheet1!$B$2:$AL$234,24,FALSE)</f>
        <v>-</v>
      </c>
      <c r="Y46" s="45" t="str">
        <f>VLOOKUP(A46,[1]Sheet1!$B$2:$AM$234,25,FALSE)</f>
        <v>-</v>
      </c>
      <c r="Z46" s="45" t="str">
        <f>VLOOKUP(A46,[1]Sheet1!$B$2:$AB$234,26,FALSE)</f>
        <v>-</v>
      </c>
      <c r="AA46" s="45" t="str">
        <f>VLOOKUP(A46,[1]Sheet1!$B$2:$AB$234,27,FALSE)</f>
        <v>-</v>
      </c>
      <c r="AB46" s="45">
        <f>VLOOKUP(A46,[1]Sheet1!$B$2:$AD$234,28,FALSE)</f>
        <v>1</v>
      </c>
      <c r="AC46" s="45">
        <f>VLOOKUP(A46,[1]Sheet1!$B$2:$AD$234,29,FALSE)</f>
        <v>1</v>
      </c>
      <c r="AD46" s="45" t="str">
        <f>VLOOKUP(A46,[1]Sheet1!$B$2:$AF$234,30,FALSE)</f>
        <v>-</v>
      </c>
      <c r="AE46" s="45" t="str">
        <f>VLOOKUP(A46,[1]Sheet1!$B$2:$AF$234,31,FALSE)</f>
        <v>-</v>
      </c>
      <c r="AF46" s="45" t="str">
        <f>VLOOKUP(A46,[1]Sheet1!$B$2:$AH$234,32,FALSE)</f>
        <v>-</v>
      </c>
      <c r="AG46" s="45" t="str">
        <f>VLOOKUP(A46,[1]Sheet1!$B$2:$AH$234,33,FALSE)</f>
        <v>-</v>
      </c>
      <c r="AH46" s="75" t="str">
        <f>VLOOKUP(A46,[1]Sheet1!$B$2:$AJ$234,34,FALSE)</f>
        <v>-</v>
      </c>
      <c r="AI46" s="75" t="str">
        <f>VLOOKUP(A46,[1]Sheet1!$B$2:$AJ$234,35,FALSE)</f>
        <v>-</v>
      </c>
      <c r="AJ46" s="45">
        <f>VLOOKUP(A46,[1]Sheet1!$B$2:$AL$234,36,FALSE)</f>
        <v>1</v>
      </c>
      <c r="AK46" s="45">
        <f>VLOOKUP(A46,[1]Sheet1!$B$2:$AL$234,37,FALSE)</f>
        <v>2</v>
      </c>
    </row>
    <row r="47" spans="1:37" ht="14.25" customHeight="1">
      <c r="A47" s="151" t="s">
        <v>223</v>
      </c>
      <c r="B47" s="81">
        <f>VLOOKUP(A47,[1]Sheet1!$B$2:$F$234,2,FALSE)</f>
        <v>17</v>
      </c>
      <c r="C47" s="81">
        <f>VLOOKUP(A47,[1]Sheet1!$B$2:$F$234,3,FALSE)</f>
        <v>161</v>
      </c>
      <c r="D47" s="75">
        <f>VLOOKUP(A47,[1]Sheet1!$B$2:$F$234,4,FALSE)</f>
        <v>2</v>
      </c>
      <c r="E47" s="75">
        <f>VLOOKUP(A47,[1]Sheet1!$B$2:$F$234,5,FALSE)</f>
        <v>21</v>
      </c>
      <c r="F47" s="75" t="str">
        <f>VLOOKUP(A47,[1]Sheet1!$B$2:$I$234,6,FALSE)</f>
        <v>-</v>
      </c>
      <c r="G47" s="75" t="str">
        <f>VLOOKUP(A47,[1]Sheet1!$B$2:$I$234,7,FALSE)</f>
        <v>-</v>
      </c>
      <c r="H47" s="45">
        <f>VLOOKUP(A47,[1]Sheet1!$B$2:$J$234,8,FALSE)</f>
        <v>2</v>
      </c>
      <c r="I47" s="45">
        <f>VLOOKUP(A47,[1]Sheet1!$B$2:$J$234,9,FALSE)</f>
        <v>13</v>
      </c>
      <c r="J47" s="45">
        <f>VLOOKUP(A47,[1]Sheet1!$B$2:$L$234,10,FALSE)</f>
        <v>3</v>
      </c>
      <c r="K47" s="45">
        <f>VLOOKUP(A47,[1]Sheet1!$B$2:$L$234,11,FALSE)</f>
        <v>9</v>
      </c>
      <c r="L47" s="75" t="str">
        <f>VLOOKUP(A47,[1]Sheet1!$B$2:$N$234,12,FALSE)</f>
        <v>-</v>
      </c>
      <c r="M47" s="75" t="str">
        <f>VLOOKUP(A47,[1]Sheet1!$B$2:$N$234,13,FALSE)</f>
        <v>-</v>
      </c>
      <c r="N47" s="75" t="str">
        <f>VLOOKUP(A47,[1]Sheet1!$B$2:$P$234,14,FALSE)</f>
        <v>-</v>
      </c>
      <c r="O47" s="75" t="str">
        <f>VLOOKUP(A47,[1]Sheet1!$B$2:$P$234,15,FALSE)</f>
        <v>-</v>
      </c>
      <c r="P47" s="45" t="str">
        <f>VLOOKUP(A47,[1]Sheet1!$B$2:$R$234,16,FALSE)</f>
        <v>-</v>
      </c>
      <c r="Q47" s="45" t="str">
        <f>VLOOKUP(A47,[1]Sheet1!$B$2:$R$234,17,FALSE)</f>
        <v>-</v>
      </c>
      <c r="R47" s="45">
        <f>VLOOKUP(A47,[1]Sheet1!$B$2:$T$234,18,FALSE)</f>
        <v>4</v>
      </c>
      <c r="S47" s="45">
        <f>VLOOKUP(A47,[1]Sheet1!$B$2:$T$234,19,FALSE)</f>
        <v>11</v>
      </c>
      <c r="T47" s="45" t="str">
        <f>VLOOKUP(A47,[1]Sheet1!$B$2:$V$234,20,FALSE)</f>
        <v>-</v>
      </c>
      <c r="U47" s="45" t="str">
        <f>VLOOKUP(A47,[1]Sheet1!$B$2:$V$234,21,FALSE)</f>
        <v>-</v>
      </c>
      <c r="V47" s="45">
        <f>VLOOKUP(A47,[1]Sheet1!$B$2:$X$234,22,FALSE)</f>
        <v>1</v>
      </c>
      <c r="W47" s="45">
        <f>VLOOKUP(A47,[1]Sheet1!$B$2:$X$234,23,FALSE)</f>
        <v>79</v>
      </c>
      <c r="X47" s="45">
        <f>VLOOKUP(A47,[1]Sheet1!$B$2:$AL$234,24,FALSE)</f>
        <v>1</v>
      </c>
      <c r="Y47" s="45">
        <f>VLOOKUP(A47,[1]Sheet1!$B$2:$AM$234,25,FALSE)</f>
        <v>1</v>
      </c>
      <c r="Z47" s="45" t="str">
        <f>VLOOKUP(A47,[1]Sheet1!$B$2:$AB$234,26,FALSE)</f>
        <v>-</v>
      </c>
      <c r="AA47" s="45" t="str">
        <f>VLOOKUP(A47,[1]Sheet1!$B$2:$AB$234,27,FALSE)</f>
        <v>-</v>
      </c>
      <c r="AB47" s="45">
        <f>VLOOKUP(A47,[1]Sheet1!$B$2:$AD$234,28,FALSE)</f>
        <v>2</v>
      </c>
      <c r="AC47" s="45">
        <f>VLOOKUP(A47,[1]Sheet1!$B$2:$AD$234,29,FALSE)</f>
        <v>2</v>
      </c>
      <c r="AD47" s="45" t="str">
        <f>VLOOKUP(A47,[1]Sheet1!$B$2:$AF$234,30,FALSE)</f>
        <v>-</v>
      </c>
      <c r="AE47" s="45" t="str">
        <f>VLOOKUP(A47,[1]Sheet1!$B$2:$AF$234,31,FALSE)</f>
        <v>-</v>
      </c>
      <c r="AF47" s="45">
        <f>VLOOKUP(A47,[1]Sheet1!$B$2:$AH$234,32,FALSE)</f>
        <v>1</v>
      </c>
      <c r="AG47" s="45">
        <f>VLOOKUP(A47,[1]Sheet1!$B$2:$AH$234,33,FALSE)</f>
        <v>21</v>
      </c>
      <c r="AH47" s="75" t="str">
        <f>VLOOKUP(A47,[1]Sheet1!$B$2:$AJ$234,34,FALSE)</f>
        <v>-</v>
      </c>
      <c r="AI47" s="75" t="str">
        <f>VLOOKUP(A47,[1]Sheet1!$B$2:$AJ$234,35,FALSE)</f>
        <v>-</v>
      </c>
      <c r="AJ47" s="45">
        <f>VLOOKUP(A47,[1]Sheet1!$B$2:$AL$234,36,FALSE)</f>
        <v>1</v>
      </c>
      <c r="AK47" s="45">
        <f>VLOOKUP(A47,[1]Sheet1!$B$2:$AL$234,37,FALSE)</f>
        <v>4</v>
      </c>
    </row>
    <row r="48" spans="1:37" ht="14.25" customHeight="1">
      <c r="A48" s="151" t="s">
        <v>474</v>
      </c>
      <c r="B48" s="81">
        <f>VLOOKUP(A48,[1]Sheet1!$B$2:$F$234,2,FALSE)</f>
        <v>19</v>
      </c>
      <c r="C48" s="81">
        <f>VLOOKUP(A48,[1]Sheet1!$B$2:$F$234,3,FALSE)</f>
        <v>208</v>
      </c>
      <c r="D48" s="75" t="str">
        <f>VLOOKUP(A48,[1]Sheet1!$B$2:$F$234,4,FALSE)</f>
        <v>-</v>
      </c>
      <c r="E48" s="75" t="str">
        <f>VLOOKUP(A48,[1]Sheet1!$B$2:$F$234,5,FALSE)</f>
        <v>-</v>
      </c>
      <c r="F48" s="75" t="str">
        <f>VLOOKUP(A48,[1]Sheet1!$B$2:$I$234,6,FALSE)</f>
        <v>-</v>
      </c>
      <c r="G48" s="75" t="str">
        <f>VLOOKUP(A48,[1]Sheet1!$B$2:$I$234,7,FALSE)</f>
        <v>-</v>
      </c>
      <c r="H48" s="45">
        <f>VLOOKUP(A48,[1]Sheet1!$B$2:$J$234,8,FALSE)</f>
        <v>1</v>
      </c>
      <c r="I48" s="45">
        <f>VLOOKUP(A48,[1]Sheet1!$B$2:$J$234,9,FALSE)</f>
        <v>15</v>
      </c>
      <c r="J48" s="45" t="str">
        <f>VLOOKUP(A48,[1]Sheet1!$B$2:$L$234,10,FALSE)</f>
        <v>-</v>
      </c>
      <c r="K48" s="45" t="str">
        <f>VLOOKUP(A48,[1]Sheet1!$B$2:$L$234,11,FALSE)</f>
        <v>-</v>
      </c>
      <c r="L48" s="75" t="str">
        <f>VLOOKUP(A48,[1]Sheet1!$B$2:$N$234,12,FALSE)</f>
        <v>-</v>
      </c>
      <c r="M48" s="75" t="str">
        <f>VLOOKUP(A48,[1]Sheet1!$B$2:$N$234,13,FALSE)</f>
        <v>-</v>
      </c>
      <c r="N48" s="75" t="str">
        <f>VLOOKUP(A48,[1]Sheet1!$B$2:$P$234,14,FALSE)</f>
        <v>-</v>
      </c>
      <c r="O48" s="75" t="str">
        <f>VLOOKUP(A48,[1]Sheet1!$B$2:$P$234,15,FALSE)</f>
        <v>-</v>
      </c>
      <c r="P48" s="45" t="str">
        <f>VLOOKUP(A48,[1]Sheet1!$B$2:$R$234,16,FALSE)</f>
        <v>-</v>
      </c>
      <c r="Q48" s="45" t="str">
        <f>VLOOKUP(A48,[1]Sheet1!$B$2:$R$234,17,FALSE)</f>
        <v>-</v>
      </c>
      <c r="R48" s="45">
        <f>VLOOKUP(A48,[1]Sheet1!$B$2:$T$234,18,FALSE)</f>
        <v>5</v>
      </c>
      <c r="S48" s="45">
        <f>VLOOKUP(A48,[1]Sheet1!$B$2:$T$234,19,FALSE)</f>
        <v>14</v>
      </c>
      <c r="T48" s="45" t="str">
        <f>VLOOKUP(A48,[1]Sheet1!$B$2:$V$234,20,FALSE)</f>
        <v>-</v>
      </c>
      <c r="U48" s="45" t="str">
        <f>VLOOKUP(A48,[1]Sheet1!$B$2:$V$234,21,FALSE)</f>
        <v>-</v>
      </c>
      <c r="V48" s="45">
        <f>VLOOKUP(A48,[1]Sheet1!$B$2:$X$234,22,FALSE)</f>
        <v>3</v>
      </c>
      <c r="W48" s="45">
        <f>VLOOKUP(A48,[1]Sheet1!$B$2:$X$234,23,FALSE)</f>
        <v>8</v>
      </c>
      <c r="X48" s="45">
        <f>VLOOKUP(A48,[1]Sheet1!$B$2:$AL$234,24,FALSE)</f>
        <v>3</v>
      </c>
      <c r="Y48" s="45">
        <f>VLOOKUP(A48,[1]Sheet1!$B$2:$AM$234,25,FALSE)</f>
        <v>9</v>
      </c>
      <c r="Z48" s="45">
        <f>VLOOKUP(A48,[1]Sheet1!$B$2:$AB$234,26,FALSE)</f>
        <v>1</v>
      </c>
      <c r="AA48" s="45">
        <f>VLOOKUP(A48,[1]Sheet1!$B$2:$AB$234,27,FALSE)</f>
        <v>5</v>
      </c>
      <c r="AB48" s="45" t="str">
        <f>VLOOKUP(A48,[1]Sheet1!$B$2:$AD$234,28,FALSE)</f>
        <v>-</v>
      </c>
      <c r="AC48" s="45" t="str">
        <f>VLOOKUP(A48,[1]Sheet1!$B$2:$AD$234,29,FALSE)</f>
        <v>-</v>
      </c>
      <c r="AD48" s="45">
        <f>VLOOKUP(A48,[1]Sheet1!$B$2:$AF$234,30,FALSE)</f>
        <v>1</v>
      </c>
      <c r="AE48" s="45">
        <f>VLOOKUP(A48,[1]Sheet1!$B$2:$AF$234,31,FALSE)</f>
        <v>47</v>
      </c>
      <c r="AF48" s="45">
        <f>VLOOKUP(A48,[1]Sheet1!$B$2:$AH$234,32,FALSE)</f>
        <v>4</v>
      </c>
      <c r="AG48" s="45">
        <f>VLOOKUP(A48,[1]Sheet1!$B$2:$AH$234,33,FALSE)</f>
        <v>109</v>
      </c>
      <c r="AH48" s="75" t="str">
        <f>VLOOKUP(A48,[1]Sheet1!$B$2:$AJ$234,34,FALSE)</f>
        <v>-</v>
      </c>
      <c r="AI48" s="75" t="str">
        <f>VLOOKUP(A48,[1]Sheet1!$B$2:$AJ$234,35,FALSE)</f>
        <v>-</v>
      </c>
      <c r="AJ48" s="45">
        <f>VLOOKUP(A48,[1]Sheet1!$B$2:$AL$234,36,FALSE)</f>
        <v>1</v>
      </c>
      <c r="AK48" s="45">
        <f>VLOOKUP(A48,[1]Sheet1!$B$2:$AL$234,37,FALSE)</f>
        <v>1</v>
      </c>
    </row>
    <row r="49" spans="1:37" ht="14.25" customHeight="1">
      <c r="A49" s="151" t="s">
        <v>435</v>
      </c>
      <c r="B49" s="81">
        <f>VLOOKUP(A49,[1]Sheet1!$B$2:$F$234,2,FALSE)</f>
        <v>58</v>
      </c>
      <c r="C49" s="81">
        <f>VLOOKUP(A49,[1]Sheet1!$B$2:$F$234,3,FALSE)</f>
        <v>584</v>
      </c>
      <c r="D49" s="75" t="str">
        <f>VLOOKUP(A49,[1]Sheet1!$B$2:$F$234,4,FALSE)</f>
        <v>-</v>
      </c>
      <c r="E49" s="75" t="str">
        <f>VLOOKUP(A49,[1]Sheet1!$B$2:$F$234,5,FALSE)</f>
        <v>-</v>
      </c>
      <c r="F49" s="75" t="str">
        <f>VLOOKUP(A49,[1]Sheet1!$B$2:$I$234,6,FALSE)</f>
        <v>-</v>
      </c>
      <c r="G49" s="75" t="str">
        <f>VLOOKUP(A49,[1]Sheet1!$B$2:$I$234,7,FALSE)</f>
        <v>-</v>
      </c>
      <c r="H49" s="45">
        <f>VLOOKUP(A49,[1]Sheet1!$B$2:$J$234,8,FALSE)</f>
        <v>3</v>
      </c>
      <c r="I49" s="45">
        <f>VLOOKUP(A49,[1]Sheet1!$B$2:$J$234,9,FALSE)</f>
        <v>12</v>
      </c>
      <c r="J49" s="45">
        <f>VLOOKUP(A49,[1]Sheet1!$B$2:$L$234,10,FALSE)</f>
        <v>3</v>
      </c>
      <c r="K49" s="45">
        <f>VLOOKUP(A49,[1]Sheet1!$B$2:$L$234,11,FALSE)</f>
        <v>31</v>
      </c>
      <c r="L49" s="75" t="str">
        <f>VLOOKUP(A49,[1]Sheet1!$B$2:$N$234,12,FALSE)</f>
        <v>-</v>
      </c>
      <c r="M49" s="75" t="str">
        <f>VLOOKUP(A49,[1]Sheet1!$B$2:$N$234,13,FALSE)</f>
        <v>-</v>
      </c>
      <c r="N49" s="75" t="str">
        <f>VLOOKUP(A49,[1]Sheet1!$B$2:$P$234,14,FALSE)</f>
        <v>-</v>
      </c>
      <c r="O49" s="75" t="str">
        <f>VLOOKUP(A49,[1]Sheet1!$B$2:$P$234,15,FALSE)</f>
        <v>-</v>
      </c>
      <c r="P49" s="45">
        <f>VLOOKUP(A49,[1]Sheet1!$B$2:$R$234,16,FALSE)</f>
        <v>1</v>
      </c>
      <c r="Q49" s="45">
        <f>VLOOKUP(A49,[1]Sheet1!$B$2:$R$234,17,FALSE)</f>
        <v>17</v>
      </c>
      <c r="R49" s="45">
        <f>VLOOKUP(A49,[1]Sheet1!$B$2:$T$234,18,FALSE)</f>
        <v>20</v>
      </c>
      <c r="S49" s="45">
        <f>VLOOKUP(A49,[1]Sheet1!$B$2:$T$234,19,FALSE)</f>
        <v>366</v>
      </c>
      <c r="T49" s="45">
        <f>VLOOKUP(A49,[1]Sheet1!$B$2:$V$234,20,FALSE)</f>
        <v>1</v>
      </c>
      <c r="U49" s="45">
        <f>VLOOKUP(A49,[1]Sheet1!$B$2:$V$234,21,FALSE)</f>
        <v>3</v>
      </c>
      <c r="V49" s="45">
        <f>VLOOKUP(A49,[1]Sheet1!$B$2:$X$234,22,FALSE)</f>
        <v>4</v>
      </c>
      <c r="W49" s="45">
        <f>VLOOKUP(A49,[1]Sheet1!$B$2:$X$234,23,FALSE)</f>
        <v>16</v>
      </c>
      <c r="X49" s="45">
        <f>VLOOKUP(A49,[1]Sheet1!$B$2:$AL$234,24,FALSE)</f>
        <v>1</v>
      </c>
      <c r="Y49" s="45">
        <f>VLOOKUP(A49,[1]Sheet1!$B$2:$AM$234,25,FALSE)</f>
        <v>5</v>
      </c>
      <c r="Z49" s="45">
        <f>VLOOKUP(A49,[1]Sheet1!$B$2:$AB$234,26,FALSE)</f>
        <v>9</v>
      </c>
      <c r="AA49" s="45">
        <f>VLOOKUP(A49,[1]Sheet1!$B$2:$AB$234,27,FALSE)</f>
        <v>62</v>
      </c>
      <c r="AB49" s="45">
        <f>VLOOKUP(A49,[1]Sheet1!$B$2:$AD$234,28,FALSE)</f>
        <v>9</v>
      </c>
      <c r="AC49" s="45">
        <f>VLOOKUP(A49,[1]Sheet1!$B$2:$AD$234,29,FALSE)</f>
        <v>34</v>
      </c>
      <c r="AD49" s="45">
        <f>VLOOKUP(A49,[1]Sheet1!$B$2:$AF$234,30,FALSE)</f>
        <v>1</v>
      </c>
      <c r="AE49" s="45">
        <f>VLOOKUP(A49,[1]Sheet1!$B$2:$AF$234,31,FALSE)</f>
        <v>3</v>
      </c>
      <c r="AF49" s="45">
        <f>VLOOKUP(A49,[1]Sheet1!$B$2:$AH$234,32,FALSE)</f>
        <v>4</v>
      </c>
      <c r="AG49" s="45">
        <f>VLOOKUP(A49,[1]Sheet1!$B$2:$AH$234,33,FALSE)</f>
        <v>21</v>
      </c>
      <c r="AH49" s="75" t="str">
        <f>VLOOKUP(A49,[1]Sheet1!$B$2:$AJ$234,34,FALSE)</f>
        <v>-</v>
      </c>
      <c r="AI49" s="75" t="str">
        <f>VLOOKUP(A49,[1]Sheet1!$B$2:$AJ$234,35,FALSE)</f>
        <v>-</v>
      </c>
      <c r="AJ49" s="45">
        <f>VLOOKUP(A49,[1]Sheet1!$B$2:$AL$234,36,FALSE)</f>
        <v>2</v>
      </c>
      <c r="AK49" s="45">
        <f>VLOOKUP(A49,[1]Sheet1!$B$2:$AL$234,37,FALSE)</f>
        <v>14</v>
      </c>
    </row>
    <row r="50" spans="1:37" ht="14.25" customHeight="1">
      <c r="A50" s="151" t="s">
        <v>475</v>
      </c>
      <c r="B50" s="81">
        <f>VLOOKUP(A50,[1]Sheet1!$B$2:$F$234,2,FALSE)</f>
        <v>29</v>
      </c>
      <c r="C50" s="81">
        <f>VLOOKUP(A50,[1]Sheet1!$B$2:$F$234,3,FALSE)</f>
        <v>135</v>
      </c>
      <c r="D50" s="75" t="str">
        <f>VLOOKUP(A50,[1]Sheet1!$B$2:$F$234,4,FALSE)</f>
        <v>-</v>
      </c>
      <c r="E50" s="75" t="str">
        <f>VLOOKUP(A50,[1]Sheet1!$B$2:$F$234,5,FALSE)</f>
        <v>-</v>
      </c>
      <c r="F50" s="75" t="str">
        <f>VLOOKUP(A50,[1]Sheet1!$B$2:$I$234,6,FALSE)</f>
        <v>-</v>
      </c>
      <c r="G50" s="75" t="str">
        <f>VLOOKUP(A50,[1]Sheet1!$B$2:$I$234,7,FALSE)</f>
        <v>-</v>
      </c>
      <c r="H50" s="45">
        <f>VLOOKUP(A50,[1]Sheet1!$B$2:$J$234,8,FALSE)</f>
        <v>2</v>
      </c>
      <c r="I50" s="45">
        <f>VLOOKUP(A50,[1]Sheet1!$B$2:$J$234,9,FALSE)</f>
        <v>12</v>
      </c>
      <c r="J50" s="45" t="str">
        <f>VLOOKUP(A50,[1]Sheet1!$B$2:$L$234,10,FALSE)</f>
        <v>-</v>
      </c>
      <c r="K50" s="45" t="str">
        <f>VLOOKUP(A50,[1]Sheet1!$B$2:$L$234,11,FALSE)</f>
        <v>-</v>
      </c>
      <c r="L50" s="75" t="str">
        <f>VLOOKUP(A50,[1]Sheet1!$B$2:$N$234,12,FALSE)</f>
        <v>-</v>
      </c>
      <c r="M50" s="75" t="str">
        <f>VLOOKUP(A50,[1]Sheet1!$B$2:$N$234,13,FALSE)</f>
        <v>-</v>
      </c>
      <c r="N50" s="75" t="str">
        <f>VLOOKUP(A50,[1]Sheet1!$B$2:$P$234,14,FALSE)</f>
        <v>-</v>
      </c>
      <c r="O50" s="75" t="str">
        <f>VLOOKUP(A50,[1]Sheet1!$B$2:$P$234,15,FALSE)</f>
        <v>-</v>
      </c>
      <c r="P50" s="45" t="str">
        <f>VLOOKUP(A50,[1]Sheet1!$B$2:$R$234,16,FALSE)</f>
        <v>-</v>
      </c>
      <c r="Q50" s="45" t="str">
        <f>VLOOKUP(A50,[1]Sheet1!$B$2:$R$234,17,FALSE)</f>
        <v>-</v>
      </c>
      <c r="R50" s="45">
        <f>VLOOKUP(A50,[1]Sheet1!$B$2:$T$234,18,FALSE)</f>
        <v>5</v>
      </c>
      <c r="S50" s="45">
        <f>VLOOKUP(A50,[1]Sheet1!$B$2:$T$234,19,FALSE)</f>
        <v>11</v>
      </c>
      <c r="T50" s="45">
        <f>VLOOKUP(A50,[1]Sheet1!$B$2:$V$234,20,FALSE)</f>
        <v>1</v>
      </c>
      <c r="U50" s="45">
        <f>VLOOKUP(A50,[1]Sheet1!$B$2:$V$234,21,FALSE)</f>
        <v>18</v>
      </c>
      <c r="V50" s="45">
        <f>VLOOKUP(A50,[1]Sheet1!$B$2:$X$234,22,FALSE)</f>
        <v>4</v>
      </c>
      <c r="W50" s="45">
        <f>VLOOKUP(A50,[1]Sheet1!$B$2:$X$234,23,FALSE)</f>
        <v>6</v>
      </c>
      <c r="X50" s="45">
        <f>VLOOKUP(A50,[1]Sheet1!$B$2:$AL$234,24,FALSE)</f>
        <v>2</v>
      </c>
      <c r="Y50" s="45">
        <f>VLOOKUP(A50,[1]Sheet1!$B$2:$AM$234,25,FALSE)</f>
        <v>7</v>
      </c>
      <c r="Z50" s="45">
        <f>VLOOKUP(A50,[1]Sheet1!$B$2:$AB$234,26,FALSE)</f>
        <v>4</v>
      </c>
      <c r="AA50" s="45">
        <f>VLOOKUP(A50,[1]Sheet1!$B$2:$AB$234,27,FALSE)</f>
        <v>29</v>
      </c>
      <c r="AB50" s="45">
        <f>VLOOKUP(A50,[1]Sheet1!$B$2:$AD$234,28,FALSE)</f>
        <v>3</v>
      </c>
      <c r="AC50" s="45">
        <f>VLOOKUP(A50,[1]Sheet1!$B$2:$AD$234,29,FALSE)</f>
        <v>17</v>
      </c>
      <c r="AD50" s="45">
        <f>VLOOKUP(A50,[1]Sheet1!$B$2:$AF$234,30,FALSE)</f>
        <v>3</v>
      </c>
      <c r="AE50" s="45">
        <f>VLOOKUP(A50,[1]Sheet1!$B$2:$AF$234,31,FALSE)</f>
        <v>18</v>
      </c>
      <c r="AF50" s="45">
        <f>VLOOKUP(A50,[1]Sheet1!$B$2:$AH$234,32,FALSE)</f>
        <v>3</v>
      </c>
      <c r="AG50" s="45">
        <f>VLOOKUP(A50,[1]Sheet1!$B$2:$AH$234,33,FALSE)</f>
        <v>14</v>
      </c>
      <c r="AH50" s="75" t="str">
        <f>VLOOKUP(A50,[1]Sheet1!$B$2:$AJ$234,34,FALSE)</f>
        <v>-</v>
      </c>
      <c r="AI50" s="75" t="str">
        <f>VLOOKUP(A50,[1]Sheet1!$B$2:$AJ$234,35,FALSE)</f>
        <v>-</v>
      </c>
      <c r="AJ50" s="45">
        <f>VLOOKUP(A50,[1]Sheet1!$B$2:$AL$234,36,FALSE)</f>
        <v>2</v>
      </c>
      <c r="AK50" s="45">
        <f>VLOOKUP(A50,[1]Sheet1!$B$2:$AL$234,37,FALSE)</f>
        <v>3</v>
      </c>
    </row>
    <row r="51" spans="1:37" ht="14.25" customHeight="1">
      <c r="A51" s="151" t="s">
        <v>281</v>
      </c>
      <c r="B51" s="81">
        <f>VLOOKUP(A51,[1]Sheet1!$B$2:$F$234,2,FALSE)</f>
        <v>27</v>
      </c>
      <c r="C51" s="81">
        <f>VLOOKUP(A51,[1]Sheet1!$B$2:$F$234,3,FALSE)</f>
        <v>154</v>
      </c>
      <c r="D51" s="75" t="str">
        <f>VLOOKUP(A51,[1]Sheet1!$B$2:$F$234,4,FALSE)</f>
        <v>-</v>
      </c>
      <c r="E51" s="75" t="str">
        <f>VLOOKUP(A51,[1]Sheet1!$B$2:$F$234,5,FALSE)</f>
        <v>-</v>
      </c>
      <c r="F51" s="75" t="str">
        <f>VLOOKUP(A51,[1]Sheet1!$B$2:$I$234,6,FALSE)</f>
        <v>-</v>
      </c>
      <c r="G51" s="75" t="str">
        <f>VLOOKUP(A51,[1]Sheet1!$B$2:$I$234,7,FALSE)</f>
        <v>-</v>
      </c>
      <c r="H51" s="45">
        <f>VLOOKUP(A51,[1]Sheet1!$B$2:$J$234,8,FALSE)</f>
        <v>4</v>
      </c>
      <c r="I51" s="45">
        <f>VLOOKUP(A51,[1]Sheet1!$B$2:$J$234,9,FALSE)</f>
        <v>20</v>
      </c>
      <c r="J51" s="45">
        <f>VLOOKUP(A51,[1]Sheet1!$B$2:$L$234,10,FALSE)</f>
        <v>5</v>
      </c>
      <c r="K51" s="45">
        <f>VLOOKUP(A51,[1]Sheet1!$B$2:$L$234,11,FALSE)</f>
        <v>25</v>
      </c>
      <c r="L51" s="75" t="str">
        <f>VLOOKUP(A51,[1]Sheet1!$B$2:$N$234,12,FALSE)</f>
        <v>-</v>
      </c>
      <c r="M51" s="75" t="str">
        <f>VLOOKUP(A51,[1]Sheet1!$B$2:$N$234,13,FALSE)</f>
        <v>-</v>
      </c>
      <c r="N51" s="75" t="str">
        <f>VLOOKUP(A51,[1]Sheet1!$B$2:$P$234,14,FALSE)</f>
        <v>-</v>
      </c>
      <c r="O51" s="75" t="str">
        <f>VLOOKUP(A51,[1]Sheet1!$B$2:$P$234,15,FALSE)</f>
        <v>-</v>
      </c>
      <c r="P51" s="45">
        <f>VLOOKUP(A51,[1]Sheet1!$B$2:$R$234,16,FALSE)</f>
        <v>1</v>
      </c>
      <c r="Q51" s="45">
        <f>VLOOKUP(A51,[1]Sheet1!$B$2:$R$234,17,FALSE)</f>
        <v>1</v>
      </c>
      <c r="R51" s="45">
        <f>VLOOKUP(A51,[1]Sheet1!$B$2:$T$234,18,FALSE)</f>
        <v>3</v>
      </c>
      <c r="S51" s="45">
        <f>VLOOKUP(A51,[1]Sheet1!$B$2:$T$234,19,FALSE)</f>
        <v>8</v>
      </c>
      <c r="T51" s="45" t="str">
        <f>VLOOKUP(A51,[1]Sheet1!$B$2:$V$234,20,FALSE)</f>
        <v>-</v>
      </c>
      <c r="U51" s="45" t="str">
        <f>VLOOKUP(A51,[1]Sheet1!$B$2:$V$234,21,FALSE)</f>
        <v>-</v>
      </c>
      <c r="V51" s="45">
        <f>VLOOKUP(A51,[1]Sheet1!$B$2:$X$234,22,FALSE)</f>
        <v>1</v>
      </c>
      <c r="W51" s="45">
        <f>VLOOKUP(A51,[1]Sheet1!$B$2:$X$234,23,FALSE)</f>
        <v>1</v>
      </c>
      <c r="X51" s="45">
        <f>VLOOKUP(A51,[1]Sheet1!$B$2:$AL$234,24,FALSE)</f>
        <v>1</v>
      </c>
      <c r="Y51" s="45">
        <f>VLOOKUP(A51,[1]Sheet1!$B$2:$AM$234,25,FALSE)</f>
        <v>3</v>
      </c>
      <c r="Z51" s="45">
        <f>VLOOKUP(A51,[1]Sheet1!$B$2:$AB$234,26,FALSE)</f>
        <v>5</v>
      </c>
      <c r="AA51" s="45">
        <f>VLOOKUP(A51,[1]Sheet1!$B$2:$AB$234,27,FALSE)</f>
        <v>29</v>
      </c>
      <c r="AB51" s="45">
        <f>VLOOKUP(A51,[1]Sheet1!$B$2:$AD$234,28,FALSE)</f>
        <v>5</v>
      </c>
      <c r="AC51" s="45">
        <f>VLOOKUP(A51,[1]Sheet1!$B$2:$AD$234,29,FALSE)</f>
        <v>39</v>
      </c>
      <c r="AD51" s="45" t="str">
        <f>VLOOKUP(A51,[1]Sheet1!$B$2:$AF$234,30,FALSE)</f>
        <v>-</v>
      </c>
      <c r="AE51" s="45" t="str">
        <f>VLOOKUP(A51,[1]Sheet1!$B$2:$AF$234,31,FALSE)</f>
        <v>-</v>
      </c>
      <c r="AF51" s="45">
        <f>VLOOKUP(A51,[1]Sheet1!$B$2:$AH$234,32,FALSE)</f>
        <v>1</v>
      </c>
      <c r="AG51" s="45">
        <f>VLOOKUP(A51,[1]Sheet1!$B$2:$AH$234,33,FALSE)</f>
        <v>26</v>
      </c>
      <c r="AH51" s="75" t="str">
        <f>VLOOKUP(A51,[1]Sheet1!$B$2:$AJ$234,34,FALSE)</f>
        <v>-</v>
      </c>
      <c r="AI51" s="75" t="str">
        <f>VLOOKUP(A51,[1]Sheet1!$B$2:$AJ$234,35,FALSE)</f>
        <v>-</v>
      </c>
      <c r="AJ51" s="45">
        <f>VLOOKUP(A51,[1]Sheet1!$B$2:$AL$234,36,FALSE)</f>
        <v>1</v>
      </c>
      <c r="AK51" s="45">
        <f>VLOOKUP(A51,[1]Sheet1!$B$2:$AL$234,37,FALSE)</f>
        <v>2</v>
      </c>
    </row>
    <row r="52" spans="1:37" ht="14.25" customHeight="1">
      <c r="A52" s="151" t="s">
        <v>225</v>
      </c>
      <c r="B52" s="81">
        <f>VLOOKUP(A52,[1]Sheet1!$B$2:$F$234,2,FALSE)</f>
        <v>16</v>
      </c>
      <c r="C52" s="81">
        <f>VLOOKUP(A52,[1]Sheet1!$B$2:$F$234,3,FALSE)</f>
        <v>343</v>
      </c>
      <c r="D52" s="75" t="str">
        <f>VLOOKUP(A52,[1]Sheet1!$B$2:$F$234,4,FALSE)</f>
        <v>-</v>
      </c>
      <c r="E52" s="75" t="str">
        <f>VLOOKUP(A52,[1]Sheet1!$B$2:$F$234,5,FALSE)</f>
        <v>-</v>
      </c>
      <c r="F52" s="75" t="str">
        <f>VLOOKUP(A52,[1]Sheet1!$B$2:$I$234,6,FALSE)</f>
        <v>-</v>
      </c>
      <c r="G52" s="75" t="str">
        <f>VLOOKUP(A52,[1]Sheet1!$B$2:$I$234,7,FALSE)</f>
        <v>-</v>
      </c>
      <c r="H52" s="45">
        <f>VLOOKUP(A52,[1]Sheet1!$B$2:$J$234,8,FALSE)</f>
        <v>9</v>
      </c>
      <c r="I52" s="45">
        <f>VLOOKUP(A52,[1]Sheet1!$B$2:$J$234,9,FALSE)</f>
        <v>58</v>
      </c>
      <c r="J52" s="45">
        <f>VLOOKUP(A52,[1]Sheet1!$B$2:$L$234,10,FALSE)</f>
        <v>1</v>
      </c>
      <c r="K52" s="45">
        <f>VLOOKUP(A52,[1]Sheet1!$B$2:$L$234,11,FALSE)</f>
        <v>10</v>
      </c>
      <c r="L52" s="75" t="str">
        <f>VLOOKUP(A52,[1]Sheet1!$B$2:$N$234,12,FALSE)</f>
        <v>-</v>
      </c>
      <c r="M52" s="75" t="str">
        <f>VLOOKUP(A52,[1]Sheet1!$B$2:$N$234,13,FALSE)</f>
        <v>-</v>
      </c>
      <c r="N52" s="75" t="str">
        <f>VLOOKUP(A52,[1]Sheet1!$B$2:$P$234,14,FALSE)</f>
        <v>-</v>
      </c>
      <c r="O52" s="75" t="str">
        <f>VLOOKUP(A52,[1]Sheet1!$B$2:$P$234,15,FALSE)</f>
        <v>-</v>
      </c>
      <c r="P52" s="45" t="str">
        <f>VLOOKUP(A52,[1]Sheet1!$B$2:$R$234,16,FALSE)</f>
        <v>-</v>
      </c>
      <c r="Q52" s="45" t="str">
        <f>VLOOKUP(A52,[1]Sheet1!$B$2:$R$234,17,FALSE)</f>
        <v>-</v>
      </c>
      <c r="R52" s="45">
        <f>VLOOKUP(A52,[1]Sheet1!$B$2:$T$234,18,FALSE)</f>
        <v>2</v>
      </c>
      <c r="S52" s="45">
        <f>VLOOKUP(A52,[1]Sheet1!$B$2:$T$234,19,FALSE)</f>
        <v>28</v>
      </c>
      <c r="T52" s="45" t="str">
        <f>VLOOKUP(A52,[1]Sheet1!$B$2:$V$234,20,FALSE)</f>
        <v>-</v>
      </c>
      <c r="U52" s="45" t="str">
        <f>VLOOKUP(A52,[1]Sheet1!$B$2:$V$234,21,FALSE)</f>
        <v>-</v>
      </c>
      <c r="V52" s="45" t="str">
        <f>VLOOKUP(A52,[1]Sheet1!$B$2:$X$234,22,FALSE)</f>
        <v>-</v>
      </c>
      <c r="W52" s="45" t="str">
        <f>VLOOKUP(A52,[1]Sheet1!$B$2:$X$234,23,FALSE)</f>
        <v>-</v>
      </c>
      <c r="X52" s="45" t="str">
        <f>VLOOKUP(A52,[1]Sheet1!$B$2:$AL$234,24,FALSE)</f>
        <v>-</v>
      </c>
      <c r="Y52" s="45" t="str">
        <f>VLOOKUP(A52,[1]Sheet1!$B$2:$AM$234,25,FALSE)</f>
        <v>-</v>
      </c>
      <c r="Z52" s="45">
        <f>VLOOKUP(A52,[1]Sheet1!$B$2:$AB$234,26,FALSE)</f>
        <v>2</v>
      </c>
      <c r="AA52" s="45">
        <f>VLOOKUP(A52,[1]Sheet1!$B$2:$AB$234,27,FALSE)</f>
        <v>8</v>
      </c>
      <c r="AB52" s="45" t="str">
        <f>VLOOKUP(A52,[1]Sheet1!$B$2:$AD$234,28,FALSE)</f>
        <v>-</v>
      </c>
      <c r="AC52" s="45" t="str">
        <f>VLOOKUP(A52,[1]Sheet1!$B$2:$AD$234,29,FALSE)</f>
        <v>-</v>
      </c>
      <c r="AD52" s="45" t="str">
        <f>VLOOKUP(A52,[1]Sheet1!$B$2:$AF$234,30,FALSE)</f>
        <v>-</v>
      </c>
      <c r="AE52" s="45" t="str">
        <f>VLOOKUP(A52,[1]Sheet1!$B$2:$AF$234,31,FALSE)</f>
        <v>-</v>
      </c>
      <c r="AF52" s="45">
        <f>VLOOKUP(A52,[1]Sheet1!$B$2:$AH$234,32,FALSE)</f>
        <v>1</v>
      </c>
      <c r="AG52" s="45">
        <f>VLOOKUP(A52,[1]Sheet1!$B$2:$AH$234,33,FALSE)</f>
        <v>2</v>
      </c>
      <c r="AH52" s="75" t="str">
        <f>VLOOKUP(A52,[1]Sheet1!$B$2:$AJ$234,34,FALSE)</f>
        <v>-</v>
      </c>
      <c r="AI52" s="75" t="str">
        <f>VLOOKUP(A52,[1]Sheet1!$B$2:$AJ$234,35,FALSE)</f>
        <v>-</v>
      </c>
      <c r="AJ52" s="45">
        <f>VLOOKUP(A52,[1]Sheet1!$B$2:$AL$234,36,FALSE)</f>
        <v>1</v>
      </c>
      <c r="AK52" s="45">
        <f>VLOOKUP(A52,[1]Sheet1!$B$2:$AL$234,37,FALSE)</f>
        <v>237</v>
      </c>
    </row>
    <row r="53" spans="1:37" ht="14.25" customHeight="1">
      <c r="A53" s="151" t="s">
        <v>227</v>
      </c>
      <c r="B53" s="81">
        <f>VLOOKUP(A53,[1]Sheet1!$B$2:$F$234,2,FALSE)</f>
        <v>13</v>
      </c>
      <c r="C53" s="81">
        <f>VLOOKUP(A53,[1]Sheet1!$B$2:$F$234,3,FALSE)</f>
        <v>54</v>
      </c>
      <c r="D53" s="75" t="str">
        <f>VLOOKUP(A53,[1]Sheet1!$B$2:$F$234,4,FALSE)</f>
        <v>-</v>
      </c>
      <c r="E53" s="75" t="str">
        <f>VLOOKUP(A53,[1]Sheet1!$B$2:$F$234,5,FALSE)</f>
        <v>-</v>
      </c>
      <c r="F53" s="75" t="str">
        <f>VLOOKUP(A53,[1]Sheet1!$B$2:$I$234,6,FALSE)</f>
        <v>-</v>
      </c>
      <c r="G53" s="75" t="str">
        <f>VLOOKUP(A53,[1]Sheet1!$B$2:$I$234,7,FALSE)</f>
        <v>-</v>
      </c>
      <c r="H53" s="45">
        <f>VLOOKUP(A53,[1]Sheet1!$B$2:$J$234,8,FALSE)</f>
        <v>4</v>
      </c>
      <c r="I53" s="45">
        <f>VLOOKUP(A53,[1]Sheet1!$B$2:$J$234,9,FALSE)</f>
        <v>19</v>
      </c>
      <c r="J53" s="45">
        <f>VLOOKUP(A53,[1]Sheet1!$B$2:$L$234,10,FALSE)</f>
        <v>2</v>
      </c>
      <c r="K53" s="45">
        <f>VLOOKUP(A53,[1]Sheet1!$B$2:$L$234,11,FALSE)</f>
        <v>11</v>
      </c>
      <c r="L53" s="75" t="str">
        <f>VLOOKUP(A53,[1]Sheet1!$B$2:$N$234,12,FALSE)</f>
        <v>-</v>
      </c>
      <c r="M53" s="75" t="str">
        <f>VLOOKUP(A53,[1]Sheet1!$B$2:$N$234,13,FALSE)</f>
        <v>-</v>
      </c>
      <c r="N53" s="75" t="str">
        <f>VLOOKUP(A53,[1]Sheet1!$B$2:$P$234,14,FALSE)</f>
        <v>-</v>
      </c>
      <c r="O53" s="75" t="str">
        <f>VLOOKUP(A53,[1]Sheet1!$B$2:$P$234,15,FALSE)</f>
        <v>-</v>
      </c>
      <c r="P53" s="45" t="str">
        <f>VLOOKUP(A53,[1]Sheet1!$B$2:$R$234,16,FALSE)</f>
        <v>-</v>
      </c>
      <c r="Q53" s="45" t="str">
        <f>VLOOKUP(A53,[1]Sheet1!$B$2:$R$234,17,FALSE)</f>
        <v>-</v>
      </c>
      <c r="R53" s="45">
        <f>VLOOKUP(A53,[1]Sheet1!$B$2:$T$234,18,FALSE)</f>
        <v>4</v>
      </c>
      <c r="S53" s="45">
        <f>VLOOKUP(A53,[1]Sheet1!$B$2:$T$234,19,FALSE)</f>
        <v>15</v>
      </c>
      <c r="T53" s="45" t="str">
        <f>VLOOKUP(A53,[1]Sheet1!$B$2:$V$234,20,FALSE)</f>
        <v>-</v>
      </c>
      <c r="U53" s="45" t="str">
        <f>VLOOKUP(A53,[1]Sheet1!$B$2:$V$234,21,FALSE)</f>
        <v>-</v>
      </c>
      <c r="V53" s="45" t="str">
        <f>VLOOKUP(A53,[1]Sheet1!$B$2:$X$234,22,FALSE)</f>
        <v>-</v>
      </c>
      <c r="W53" s="45" t="str">
        <f>VLOOKUP(A53,[1]Sheet1!$B$2:$X$234,23,FALSE)</f>
        <v>-</v>
      </c>
      <c r="X53" s="45" t="str">
        <f>VLOOKUP(A53,[1]Sheet1!$B$2:$AL$234,24,FALSE)</f>
        <v>-</v>
      </c>
      <c r="Y53" s="45" t="str">
        <f>VLOOKUP(A53,[1]Sheet1!$B$2:$AM$234,25,FALSE)</f>
        <v>-</v>
      </c>
      <c r="Z53" s="45" t="str">
        <f>VLOOKUP(A53,[1]Sheet1!$B$2:$AB$234,26,FALSE)</f>
        <v>-</v>
      </c>
      <c r="AA53" s="45" t="str">
        <f>VLOOKUP(A53,[1]Sheet1!$B$2:$AB$234,27,FALSE)</f>
        <v>-</v>
      </c>
      <c r="AB53" s="45">
        <f>VLOOKUP(A53,[1]Sheet1!$B$2:$AD$234,28,FALSE)</f>
        <v>2</v>
      </c>
      <c r="AC53" s="45">
        <f>VLOOKUP(A53,[1]Sheet1!$B$2:$AD$234,29,FALSE)</f>
        <v>5</v>
      </c>
      <c r="AD53" s="45">
        <f>VLOOKUP(A53,[1]Sheet1!$B$2:$AF$234,30,FALSE)</f>
        <v>1</v>
      </c>
      <c r="AE53" s="45">
        <f>VLOOKUP(A53,[1]Sheet1!$B$2:$AF$234,31,FALSE)</f>
        <v>4</v>
      </c>
      <c r="AF53" s="45" t="str">
        <f>VLOOKUP(A53,[1]Sheet1!$B$2:$AH$234,32,FALSE)</f>
        <v>-</v>
      </c>
      <c r="AG53" s="45" t="str">
        <f>VLOOKUP(A53,[1]Sheet1!$B$2:$AH$234,33,FALSE)</f>
        <v>-</v>
      </c>
      <c r="AH53" s="75" t="str">
        <f>VLOOKUP(A53,[1]Sheet1!$B$2:$AJ$234,34,FALSE)</f>
        <v>-</v>
      </c>
      <c r="AI53" s="75" t="str">
        <f>VLOOKUP(A53,[1]Sheet1!$B$2:$AJ$234,35,FALSE)</f>
        <v>-</v>
      </c>
      <c r="AJ53" s="45" t="str">
        <f>VLOOKUP(A53,[1]Sheet1!$B$2:$AL$234,36,FALSE)</f>
        <v>-</v>
      </c>
      <c r="AK53" s="45" t="str">
        <f>VLOOKUP(A53,[1]Sheet1!$B$2:$AL$234,37,FALSE)</f>
        <v>-</v>
      </c>
    </row>
    <row r="54" spans="1:37" ht="14.25" customHeight="1">
      <c r="A54" s="151" t="s">
        <v>230</v>
      </c>
      <c r="B54" s="81">
        <f>VLOOKUP(A54,[1]Sheet1!$B$2:$F$234,2,FALSE)</f>
        <v>4</v>
      </c>
      <c r="C54" s="81">
        <f>VLOOKUP(A54,[1]Sheet1!$B$2:$F$234,3,FALSE)</f>
        <v>5</v>
      </c>
      <c r="D54" s="75" t="str">
        <f>VLOOKUP(A54,[1]Sheet1!$B$2:$F$234,4,FALSE)</f>
        <v>-</v>
      </c>
      <c r="E54" s="75" t="str">
        <f>VLOOKUP(A54,[1]Sheet1!$B$2:$F$234,5,FALSE)</f>
        <v>-</v>
      </c>
      <c r="F54" s="75" t="str">
        <f>VLOOKUP(A54,[1]Sheet1!$B$2:$I$234,6,FALSE)</f>
        <v>-</v>
      </c>
      <c r="G54" s="75" t="str">
        <f>VLOOKUP(A54,[1]Sheet1!$B$2:$I$234,7,FALSE)</f>
        <v>-</v>
      </c>
      <c r="H54" s="45" t="str">
        <f>VLOOKUP(A54,[1]Sheet1!$B$2:$J$234,8,FALSE)</f>
        <v>-</v>
      </c>
      <c r="I54" s="45" t="str">
        <f>VLOOKUP(A54,[1]Sheet1!$B$2:$J$234,9,FALSE)</f>
        <v>-</v>
      </c>
      <c r="J54" s="45" t="str">
        <f>VLOOKUP(A54,[1]Sheet1!$B$2:$L$234,10,FALSE)</f>
        <v>-</v>
      </c>
      <c r="K54" s="45" t="str">
        <f>VLOOKUP(A54,[1]Sheet1!$B$2:$L$234,11,FALSE)</f>
        <v>-</v>
      </c>
      <c r="L54" s="75" t="str">
        <f>VLOOKUP(A54,[1]Sheet1!$B$2:$N$234,12,FALSE)</f>
        <v>-</v>
      </c>
      <c r="M54" s="75" t="str">
        <f>VLOOKUP(A54,[1]Sheet1!$B$2:$N$234,13,FALSE)</f>
        <v>-</v>
      </c>
      <c r="N54" s="75" t="str">
        <f>VLOOKUP(A54,[1]Sheet1!$B$2:$P$234,14,FALSE)</f>
        <v>-</v>
      </c>
      <c r="O54" s="75" t="str">
        <f>VLOOKUP(A54,[1]Sheet1!$B$2:$P$234,15,FALSE)</f>
        <v>-</v>
      </c>
      <c r="P54" s="45" t="str">
        <f>VLOOKUP(A54,[1]Sheet1!$B$2:$R$234,16,FALSE)</f>
        <v>-</v>
      </c>
      <c r="Q54" s="45" t="str">
        <f>VLOOKUP(A54,[1]Sheet1!$B$2:$R$234,17,FALSE)</f>
        <v>-</v>
      </c>
      <c r="R54" s="45" t="str">
        <f>VLOOKUP(A54,[1]Sheet1!$B$2:$T$234,18,FALSE)</f>
        <v>-</v>
      </c>
      <c r="S54" s="45" t="str">
        <f>VLOOKUP(A54,[1]Sheet1!$B$2:$T$234,19,FALSE)</f>
        <v>-</v>
      </c>
      <c r="T54" s="45" t="str">
        <f>VLOOKUP(A54,[1]Sheet1!$B$2:$V$234,20,FALSE)</f>
        <v>-</v>
      </c>
      <c r="U54" s="45" t="str">
        <f>VLOOKUP(A54,[1]Sheet1!$B$2:$V$234,21,FALSE)</f>
        <v>-</v>
      </c>
      <c r="V54" s="45">
        <f>VLOOKUP(A54,[1]Sheet1!$B$2:$X$234,22,FALSE)</f>
        <v>4</v>
      </c>
      <c r="W54" s="45">
        <f>VLOOKUP(A54,[1]Sheet1!$B$2:$X$234,23,FALSE)</f>
        <v>5</v>
      </c>
      <c r="X54" s="45" t="str">
        <f>VLOOKUP(A54,[1]Sheet1!$B$2:$AL$234,24,FALSE)</f>
        <v>-</v>
      </c>
      <c r="Y54" s="45" t="str">
        <f>VLOOKUP(A54,[1]Sheet1!$B$2:$AM$234,25,FALSE)</f>
        <v>-</v>
      </c>
      <c r="Z54" s="45" t="str">
        <f>VLOOKUP(A54,[1]Sheet1!$B$2:$AB$234,26,FALSE)</f>
        <v>-</v>
      </c>
      <c r="AA54" s="45" t="str">
        <f>VLOOKUP(A54,[1]Sheet1!$B$2:$AB$234,27,FALSE)</f>
        <v>-</v>
      </c>
      <c r="AB54" s="45" t="str">
        <f>VLOOKUP(A54,[1]Sheet1!$B$2:$AD$234,28,FALSE)</f>
        <v>-</v>
      </c>
      <c r="AC54" s="45" t="str">
        <f>VLOOKUP(A54,[1]Sheet1!$B$2:$AD$234,29,FALSE)</f>
        <v>-</v>
      </c>
      <c r="AD54" s="45" t="str">
        <f>VLOOKUP(A54,[1]Sheet1!$B$2:$AF$234,30,FALSE)</f>
        <v>-</v>
      </c>
      <c r="AE54" s="45" t="str">
        <f>VLOOKUP(A54,[1]Sheet1!$B$2:$AF$234,31,FALSE)</f>
        <v>-</v>
      </c>
      <c r="AF54" s="45" t="str">
        <f>VLOOKUP(A54,[1]Sheet1!$B$2:$AH$234,32,FALSE)</f>
        <v>-</v>
      </c>
      <c r="AG54" s="45" t="str">
        <f>VLOOKUP(A54,[1]Sheet1!$B$2:$AH$234,33,FALSE)</f>
        <v>-</v>
      </c>
      <c r="AH54" s="75" t="str">
        <f>VLOOKUP(A54,[1]Sheet1!$B$2:$AJ$234,34,FALSE)</f>
        <v>-</v>
      </c>
      <c r="AI54" s="75" t="str">
        <f>VLOOKUP(A54,[1]Sheet1!$B$2:$AJ$234,35,FALSE)</f>
        <v>-</v>
      </c>
      <c r="AJ54" s="45" t="str">
        <f>VLOOKUP(A54,[1]Sheet1!$B$2:$AL$234,36,FALSE)</f>
        <v>-</v>
      </c>
      <c r="AK54" s="45" t="str">
        <f>VLOOKUP(A54,[1]Sheet1!$B$2:$AL$234,37,FALSE)</f>
        <v>-</v>
      </c>
    </row>
    <row r="55" spans="1:37" ht="14.25" customHeight="1">
      <c r="A55" s="151" t="s">
        <v>452</v>
      </c>
      <c r="B55" s="81">
        <f>VLOOKUP(A55,[1]Sheet1!$B$2:$F$234,2,FALSE)</f>
        <v>130</v>
      </c>
      <c r="C55" s="81">
        <f>VLOOKUP(A55,[1]Sheet1!$B$2:$F$234,3,FALSE)</f>
        <v>1302</v>
      </c>
      <c r="D55" s="75" t="str">
        <f>VLOOKUP(A55,[1]Sheet1!$B$2:$F$234,4,FALSE)</f>
        <v>-</v>
      </c>
      <c r="E55" s="75" t="str">
        <f>VLOOKUP(A55,[1]Sheet1!$B$2:$F$234,5,FALSE)</f>
        <v>-</v>
      </c>
      <c r="F55" s="75" t="str">
        <f>VLOOKUP(A55,[1]Sheet1!$B$2:$I$234,6,FALSE)</f>
        <v>-</v>
      </c>
      <c r="G55" s="75" t="str">
        <f>VLOOKUP(A55,[1]Sheet1!$B$2:$I$234,7,FALSE)</f>
        <v>-</v>
      </c>
      <c r="H55" s="45">
        <f>VLOOKUP(A55,[1]Sheet1!$B$2:$J$234,8,FALSE)</f>
        <v>13</v>
      </c>
      <c r="I55" s="45">
        <f>VLOOKUP(A55,[1]Sheet1!$B$2:$J$234,9,FALSE)</f>
        <v>178</v>
      </c>
      <c r="J55" s="45" t="str">
        <f>VLOOKUP(A55,[1]Sheet1!$B$2:$L$234,10,FALSE)</f>
        <v>-</v>
      </c>
      <c r="K55" s="45" t="str">
        <f>VLOOKUP(A55,[1]Sheet1!$B$2:$L$234,11,FALSE)</f>
        <v>-</v>
      </c>
      <c r="L55" s="75">
        <f>VLOOKUP(A55,[1]Sheet1!$B$2:$N$234,12,FALSE)</f>
        <v>3</v>
      </c>
      <c r="M55" s="75">
        <f>VLOOKUP(A55,[1]Sheet1!$B$2:$N$234,13,FALSE)</f>
        <v>7</v>
      </c>
      <c r="N55" s="75" t="str">
        <f>VLOOKUP(A55,[1]Sheet1!$B$2:$P$234,14,FALSE)</f>
        <v>-</v>
      </c>
      <c r="O55" s="75" t="str">
        <f>VLOOKUP(A55,[1]Sheet1!$B$2:$P$234,15,FALSE)</f>
        <v>-</v>
      </c>
      <c r="P55" s="45">
        <f>VLOOKUP(A55,[1]Sheet1!$B$2:$R$234,16,FALSE)</f>
        <v>3</v>
      </c>
      <c r="Q55" s="45">
        <f>VLOOKUP(A55,[1]Sheet1!$B$2:$R$234,17,FALSE)</f>
        <v>18</v>
      </c>
      <c r="R55" s="45">
        <f>VLOOKUP(A55,[1]Sheet1!$B$2:$T$234,18,FALSE)</f>
        <v>37</v>
      </c>
      <c r="S55" s="45">
        <f>VLOOKUP(A55,[1]Sheet1!$B$2:$T$234,19,FALSE)</f>
        <v>418</v>
      </c>
      <c r="T55" s="45">
        <f>VLOOKUP(A55,[1]Sheet1!$B$2:$V$234,20,FALSE)</f>
        <v>4</v>
      </c>
      <c r="U55" s="45">
        <f>VLOOKUP(A55,[1]Sheet1!$B$2:$V$234,21,FALSE)</f>
        <v>30</v>
      </c>
      <c r="V55" s="45">
        <f>VLOOKUP(A55,[1]Sheet1!$B$2:$X$234,22,FALSE)</f>
        <v>6</v>
      </c>
      <c r="W55" s="45">
        <f>VLOOKUP(A55,[1]Sheet1!$B$2:$X$234,23,FALSE)</f>
        <v>17</v>
      </c>
      <c r="X55" s="45">
        <f>VLOOKUP(A55,[1]Sheet1!$B$2:$AL$234,24,FALSE)</f>
        <v>8</v>
      </c>
      <c r="Y55" s="45">
        <f>VLOOKUP(A55,[1]Sheet1!$B$2:$AM$234,25,FALSE)</f>
        <v>45</v>
      </c>
      <c r="Z55" s="45">
        <f>VLOOKUP(A55,[1]Sheet1!$B$2:$AB$234,26,FALSE)</f>
        <v>8</v>
      </c>
      <c r="AA55" s="45">
        <f>VLOOKUP(A55,[1]Sheet1!$B$2:$AB$234,27,FALSE)</f>
        <v>59</v>
      </c>
      <c r="AB55" s="45">
        <f>VLOOKUP(A55,[1]Sheet1!$B$2:$AD$234,28,FALSE)</f>
        <v>23</v>
      </c>
      <c r="AC55" s="45">
        <f>VLOOKUP(A55,[1]Sheet1!$B$2:$AD$234,29,FALSE)</f>
        <v>124</v>
      </c>
      <c r="AD55" s="45">
        <f>VLOOKUP(A55,[1]Sheet1!$B$2:$AF$234,30,FALSE)</f>
        <v>6</v>
      </c>
      <c r="AE55" s="45">
        <f>VLOOKUP(A55,[1]Sheet1!$B$2:$AF$234,31,FALSE)</f>
        <v>30</v>
      </c>
      <c r="AF55" s="45">
        <f>VLOOKUP(A55,[1]Sheet1!$B$2:$AH$234,32,FALSE)</f>
        <v>14</v>
      </c>
      <c r="AG55" s="45">
        <f>VLOOKUP(A55,[1]Sheet1!$B$2:$AH$234,33,FALSE)</f>
        <v>157</v>
      </c>
      <c r="AH55" s="75" t="str">
        <f>VLOOKUP(A55,[1]Sheet1!$B$2:$AJ$234,34,FALSE)</f>
        <v>-</v>
      </c>
      <c r="AI55" s="75" t="str">
        <f>VLOOKUP(A55,[1]Sheet1!$B$2:$AJ$234,35,FALSE)</f>
        <v>-</v>
      </c>
      <c r="AJ55" s="45">
        <f>VLOOKUP(A55,[1]Sheet1!$B$2:$AL$234,36,FALSE)</f>
        <v>5</v>
      </c>
      <c r="AK55" s="45">
        <f>VLOOKUP(A55,[1]Sheet1!$B$2:$AL$234,37,FALSE)</f>
        <v>219</v>
      </c>
    </row>
    <row r="56" spans="1:37" ht="14.25" customHeight="1">
      <c r="A56" s="151" t="s">
        <v>109</v>
      </c>
      <c r="B56" s="81">
        <f>VLOOKUP(A56,[1]Sheet1!$B$2:$F$234,2,FALSE)</f>
        <v>79</v>
      </c>
      <c r="C56" s="81">
        <f>VLOOKUP(A56,[1]Sheet1!$B$2:$F$234,3,FALSE)</f>
        <v>516</v>
      </c>
      <c r="D56" s="75" t="str">
        <f>VLOOKUP(A56,[1]Sheet1!$B$2:$F$234,4,FALSE)</f>
        <v>-</v>
      </c>
      <c r="E56" s="75" t="str">
        <f>VLOOKUP(A56,[1]Sheet1!$B$2:$F$234,5,FALSE)</f>
        <v>-</v>
      </c>
      <c r="F56" s="75" t="str">
        <f>VLOOKUP(A56,[1]Sheet1!$B$2:$I$234,6,FALSE)</f>
        <v>-</v>
      </c>
      <c r="G56" s="75" t="str">
        <f>VLOOKUP(A56,[1]Sheet1!$B$2:$I$234,7,FALSE)</f>
        <v>-</v>
      </c>
      <c r="H56" s="45">
        <f>VLOOKUP(A56,[1]Sheet1!$B$2:$J$234,8,FALSE)</f>
        <v>11</v>
      </c>
      <c r="I56" s="45">
        <f>VLOOKUP(A56,[1]Sheet1!$B$2:$J$234,9,FALSE)</f>
        <v>56</v>
      </c>
      <c r="J56" s="45" t="str">
        <f>VLOOKUP(A56,[1]Sheet1!$B$2:$L$234,10,FALSE)</f>
        <v>-</v>
      </c>
      <c r="K56" s="45" t="str">
        <f>VLOOKUP(A56,[1]Sheet1!$B$2:$L$234,11,FALSE)</f>
        <v>-</v>
      </c>
      <c r="L56" s="75" t="str">
        <f>VLOOKUP(A56,[1]Sheet1!$B$2:$N$234,12,FALSE)</f>
        <v>-</v>
      </c>
      <c r="M56" s="75" t="str">
        <f>VLOOKUP(A56,[1]Sheet1!$B$2:$N$234,13,FALSE)</f>
        <v>-</v>
      </c>
      <c r="N56" s="75" t="str">
        <f>VLOOKUP(A56,[1]Sheet1!$B$2:$P$234,14,FALSE)</f>
        <v>-</v>
      </c>
      <c r="O56" s="75" t="str">
        <f>VLOOKUP(A56,[1]Sheet1!$B$2:$P$234,15,FALSE)</f>
        <v>-</v>
      </c>
      <c r="P56" s="45" t="str">
        <f>VLOOKUP(A56,[1]Sheet1!$B$2:$R$234,16,FALSE)</f>
        <v>-</v>
      </c>
      <c r="Q56" s="45" t="str">
        <f>VLOOKUP(A56,[1]Sheet1!$B$2:$R$234,17,FALSE)</f>
        <v>-</v>
      </c>
      <c r="R56" s="45">
        <f>VLOOKUP(A56,[1]Sheet1!$B$2:$T$234,18,FALSE)</f>
        <v>17</v>
      </c>
      <c r="S56" s="45">
        <f>VLOOKUP(A56,[1]Sheet1!$B$2:$T$234,19,FALSE)</f>
        <v>136</v>
      </c>
      <c r="T56" s="45" t="str">
        <f>VLOOKUP(A56,[1]Sheet1!$B$2:$V$234,20,FALSE)</f>
        <v>-</v>
      </c>
      <c r="U56" s="45" t="str">
        <f>VLOOKUP(A56,[1]Sheet1!$B$2:$V$234,21,FALSE)</f>
        <v>-</v>
      </c>
      <c r="V56" s="45">
        <f>VLOOKUP(A56,[1]Sheet1!$B$2:$X$234,22,FALSE)</f>
        <v>10</v>
      </c>
      <c r="W56" s="45">
        <f>VLOOKUP(A56,[1]Sheet1!$B$2:$X$234,23,FALSE)</f>
        <v>39</v>
      </c>
      <c r="X56" s="45">
        <f>VLOOKUP(A56,[1]Sheet1!$B$2:$AL$234,24,FALSE)</f>
        <v>7</v>
      </c>
      <c r="Y56" s="45">
        <f>VLOOKUP(A56,[1]Sheet1!$B$2:$AM$234,25,FALSE)</f>
        <v>44</v>
      </c>
      <c r="Z56" s="45">
        <f>VLOOKUP(A56,[1]Sheet1!$B$2:$AB$234,26,FALSE)</f>
        <v>7</v>
      </c>
      <c r="AA56" s="45">
        <f>VLOOKUP(A56,[1]Sheet1!$B$2:$AB$234,27,FALSE)</f>
        <v>55</v>
      </c>
      <c r="AB56" s="45">
        <f>VLOOKUP(A56,[1]Sheet1!$B$2:$AD$234,28,FALSE)</f>
        <v>8</v>
      </c>
      <c r="AC56" s="45">
        <f>VLOOKUP(A56,[1]Sheet1!$B$2:$AD$234,29,FALSE)</f>
        <v>44</v>
      </c>
      <c r="AD56" s="45">
        <f>VLOOKUP(A56,[1]Sheet1!$B$2:$AF$234,30,FALSE)</f>
        <v>4</v>
      </c>
      <c r="AE56" s="45">
        <f>VLOOKUP(A56,[1]Sheet1!$B$2:$AF$234,31,FALSE)</f>
        <v>9</v>
      </c>
      <c r="AF56" s="45">
        <f>VLOOKUP(A56,[1]Sheet1!$B$2:$AH$234,32,FALSE)</f>
        <v>10</v>
      </c>
      <c r="AG56" s="45">
        <f>VLOOKUP(A56,[1]Sheet1!$B$2:$AH$234,33,FALSE)</f>
        <v>102</v>
      </c>
      <c r="AH56" s="75" t="str">
        <f>VLOOKUP(A56,[1]Sheet1!$B$2:$AJ$234,34,FALSE)</f>
        <v>-</v>
      </c>
      <c r="AI56" s="75" t="str">
        <f>VLOOKUP(A56,[1]Sheet1!$B$2:$AJ$234,35,FALSE)</f>
        <v>-</v>
      </c>
      <c r="AJ56" s="45">
        <f>VLOOKUP(A56,[1]Sheet1!$B$2:$AL$234,36,FALSE)</f>
        <v>5</v>
      </c>
      <c r="AK56" s="45">
        <f>VLOOKUP(A56,[1]Sheet1!$B$2:$AL$234,37,FALSE)</f>
        <v>31</v>
      </c>
    </row>
    <row r="57" spans="1:37" ht="14.25" customHeight="1">
      <c r="A57" s="151" t="s">
        <v>239</v>
      </c>
      <c r="B57" s="81">
        <f>VLOOKUP(A57,[1]Sheet1!$B$2:$F$234,2,FALSE)</f>
        <v>63</v>
      </c>
      <c r="C57" s="81">
        <f>VLOOKUP(A57,[1]Sheet1!$B$2:$F$234,3,FALSE)</f>
        <v>771</v>
      </c>
      <c r="D57" s="75" t="str">
        <f>VLOOKUP(A57,[1]Sheet1!$B$2:$F$234,4,FALSE)</f>
        <v>-</v>
      </c>
      <c r="E57" s="75" t="str">
        <f>VLOOKUP(A57,[1]Sheet1!$B$2:$F$234,5,FALSE)</f>
        <v>-</v>
      </c>
      <c r="F57" s="75" t="str">
        <f>VLOOKUP(A57,[1]Sheet1!$B$2:$I$234,6,FALSE)</f>
        <v>-</v>
      </c>
      <c r="G57" s="75" t="str">
        <f>VLOOKUP(A57,[1]Sheet1!$B$2:$I$234,7,FALSE)</f>
        <v>-</v>
      </c>
      <c r="H57" s="45">
        <f>VLOOKUP(A57,[1]Sheet1!$B$2:$J$234,8,FALSE)</f>
        <v>7</v>
      </c>
      <c r="I57" s="45">
        <f>VLOOKUP(A57,[1]Sheet1!$B$2:$J$234,9,FALSE)</f>
        <v>42</v>
      </c>
      <c r="J57" s="45" t="str">
        <f>VLOOKUP(A57,[1]Sheet1!$B$2:$L$234,10,FALSE)</f>
        <v>-</v>
      </c>
      <c r="K57" s="45" t="str">
        <f>VLOOKUP(A57,[1]Sheet1!$B$2:$L$234,11,FALSE)</f>
        <v>-</v>
      </c>
      <c r="L57" s="75" t="str">
        <f>VLOOKUP(A57,[1]Sheet1!$B$2:$N$234,12,FALSE)</f>
        <v>-</v>
      </c>
      <c r="M57" s="75" t="str">
        <f>VLOOKUP(A57,[1]Sheet1!$B$2:$N$234,13,FALSE)</f>
        <v>-</v>
      </c>
      <c r="N57" s="75" t="str">
        <f>VLOOKUP(A57,[1]Sheet1!$B$2:$P$234,14,FALSE)</f>
        <v>-</v>
      </c>
      <c r="O57" s="75" t="str">
        <f>VLOOKUP(A57,[1]Sheet1!$B$2:$P$234,15,FALSE)</f>
        <v>-</v>
      </c>
      <c r="P57" s="45" t="str">
        <f>VLOOKUP(A57,[1]Sheet1!$B$2:$R$234,16,FALSE)</f>
        <v>-</v>
      </c>
      <c r="Q57" s="45" t="str">
        <f>VLOOKUP(A57,[1]Sheet1!$B$2:$R$234,17,FALSE)</f>
        <v>-</v>
      </c>
      <c r="R57" s="45">
        <f>VLOOKUP(A57,[1]Sheet1!$B$2:$T$234,18,FALSE)</f>
        <v>17</v>
      </c>
      <c r="S57" s="45">
        <f>VLOOKUP(A57,[1]Sheet1!$B$2:$T$234,19,FALSE)</f>
        <v>200</v>
      </c>
      <c r="T57" s="45" t="str">
        <f>VLOOKUP(A57,[1]Sheet1!$B$2:$V$234,20,FALSE)</f>
        <v>-</v>
      </c>
      <c r="U57" s="45" t="str">
        <f>VLOOKUP(A57,[1]Sheet1!$B$2:$V$234,21,FALSE)</f>
        <v>-</v>
      </c>
      <c r="V57" s="45">
        <f>VLOOKUP(A57,[1]Sheet1!$B$2:$X$234,22,FALSE)</f>
        <v>9</v>
      </c>
      <c r="W57" s="45">
        <f>VLOOKUP(A57,[1]Sheet1!$B$2:$X$234,23,FALSE)</f>
        <v>19</v>
      </c>
      <c r="X57" s="45">
        <f>VLOOKUP(A57,[1]Sheet1!$B$2:$AL$234,24,FALSE)</f>
        <v>3</v>
      </c>
      <c r="Y57" s="45">
        <f>VLOOKUP(A57,[1]Sheet1!$B$2:$AM$234,25,FALSE)</f>
        <v>7</v>
      </c>
      <c r="Z57" s="45">
        <f>VLOOKUP(A57,[1]Sheet1!$B$2:$AB$234,26,FALSE)</f>
        <v>1</v>
      </c>
      <c r="AA57" s="45">
        <f>VLOOKUP(A57,[1]Sheet1!$B$2:$AB$234,27,FALSE)</f>
        <v>1</v>
      </c>
      <c r="AB57" s="45">
        <f>VLOOKUP(A57,[1]Sheet1!$B$2:$AD$234,28,FALSE)</f>
        <v>11</v>
      </c>
      <c r="AC57" s="45">
        <f>VLOOKUP(A57,[1]Sheet1!$B$2:$AD$234,29,FALSE)</f>
        <v>83</v>
      </c>
      <c r="AD57" s="45" t="str">
        <f>VLOOKUP(A57,[1]Sheet1!$B$2:$AF$234,30,FALSE)</f>
        <v>-</v>
      </c>
      <c r="AE57" s="45" t="str">
        <f>VLOOKUP(A57,[1]Sheet1!$B$2:$AF$234,31,FALSE)</f>
        <v>-</v>
      </c>
      <c r="AF57" s="45">
        <f>VLOOKUP(A57,[1]Sheet1!$B$2:$AH$234,32,FALSE)</f>
        <v>9</v>
      </c>
      <c r="AG57" s="45">
        <f>VLOOKUP(A57,[1]Sheet1!$B$2:$AH$234,33,FALSE)</f>
        <v>119</v>
      </c>
      <c r="AH57" s="75">
        <f>VLOOKUP(A57,[1]Sheet1!$B$2:$AJ$234,34,FALSE)</f>
        <v>1</v>
      </c>
      <c r="AI57" s="75">
        <f>VLOOKUP(A57,[1]Sheet1!$B$2:$AJ$234,35,FALSE)</f>
        <v>3</v>
      </c>
      <c r="AJ57" s="45">
        <f>VLOOKUP(A57,[1]Sheet1!$B$2:$AL$234,36,FALSE)</f>
        <v>5</v>
      </c>
      <c r="AK57" s="45">
        <f>VLOOKUP(A57,[1]Sheet1!$B$2:$AL$234,37,FALSE)</f>
        <v>297</v>
      </c>
    </row>
    <row r="58" spans="1:37" ht="14.25" customHeight="1">
      <c r="A58" s="151" t="s">
        <v>4</v>
      </c>
      <c r="B58" s="81">
        <f>VLOOKUP(A58,[1]Sheet1!$B$2:$F$234,2,FALSE)</f>
        <v>327</v>
      </c>
      <c r="C58" s="81">
        <f>VLOOKUP(A58,[1]Sheet1!$B$2:$F$234,3,FALSE)</f>
        <v>4142</v>
      </c>
      <c r="D58" s="75">
        <f>VLOOKUP(A58,[1]Sheet1!$B$2:$F$234,4,FALSE)</f>
        <v>3</v>
      </c>
      <c r="E58" s="75">
        <f>VLOOKUP(A58,[1]Sheet1!$B$2:$F$234,5,FALSE)</f>
        <v>53</v>
      </c>
      <c r="F58" s="75" t="str">
        <f>VLOOKUP(A58,[1]Sheet1!$B$2:$I$234,6,FALSE)</f>
        <v>-</v>
      </c>
      <c r="G58" s="75" t="str">
        <f>VLOOKUP(A58,[1]Sheet1!$B$2:$I$234,7,FALSE)</f>
        <v>-</v>
      </c>
      <c r="H58" s="45">
        <f>VLOOKUP(A58,[1]Sheet1!$B$2:$J$234,8,FALSE)</f>
        <v>42</v>
      </c>
      <c r="I58" s="45">
        <f>VLOOKUP(A58,[1]Sheet1!$B$2:$J$234,9,FALSE)</f>
        <v>400</v>
      </c>
      <c r="J58" s="45">
        <f>VLOOKUP(A58,[1]Sheet1!$B$2:$L$234,10,FALSE)</f>
        <v>24</v>
      </c>
      <c r="K58" s="45">
        <f>VLOOKUP(A58,[1]Sheet1!$B$2:$L$234,11,FALSE)</f>
        <v>201</v>
      </c>
      <c r="L58" s="75" t="str">
        <f>VLOOKUP(A58,[1]Sheet1!$B$2:$N$234,12,FALSE)</f>
        <v>-</v>
      </c>
      <c r="M58" s="75" t="str">
        <f>VLOOKUP(A58,[1]Sheet1!$B$2:$N$234,13,FALSE)</f>
        <v>-</v>
      </c>
      <c r="N58" s="75" t="str">
        <f>VLOOKUP(A58,[1]Sheet1!$B$2:$P$234,14,FALSE)</f>
        <v>-</v>
      </c>
      <c r="O58" s="75" t="str">
        <f>VLOOKUP(A58,[1]Sheet1!$B$2:$P$234,15,FALSE)</f>
        <v>-</v>
      </c>
      <c r="P58" s="45">
        <f>VLOOKUP(A58,[1]Sheet1!$B$2:$R$234,16,FALSE)</f>
        <v>9</v>
      </c>
      <c r="Q58" s="45">
        <f>VLOOKUP(A58,[1]Sheet1!$B$2:$R$234,17,FALSE)</f>
        <v>188</v>
      </c>
      <c r="R58" s="45">
        <f>VLOOKUP(A58,[1]Sheet1!$B$2:$T$234,18,FALSE)</f>
        <v>76</v>
      </c>
      <c r="S58" s="45">
        <f>VLOOKUP(A58,[1]Sheet1!$B$2:$T$234,19,FALSE)</f>
        <v>842</v>
      </c>
      <c r="T58" s="45">
        <f>VLOOKUP(A58,[1]Sheet1!$B$2:$V$234,20,FALSE)</f>
        <v>3</v>
      </c>
      <c r="U58" s="45">
        <f>VLOOKUP(A58,[1]Sheet1!$B$2:$V$234,21,FALSE)</f>
        <v>26</v>
      </c>
      <c r="V58" s="45">
        <f>VLOOKUP(A58,[1]Sheet1!$B$2:$X$234,22,FALSE)</f>
        <v>9</v>
      </c>
      <c r="W58" s="45">
        <f>VLOOKUP(A58,[1]Sheet1!$B$2:$X$234,23,FALSE)</f>
        <v>22</v>
      </c>
      <c r="X58" s="45">
        <f>VLOOKUP(A58,[1]Sheet1!$B$2:$AL$234,24,FALSE)</f>
        <v>18</v>
      </c>
      <c r="Y58" s="45">
        <f>VLOOKUP(A58,[1]Sheet1!$B$2:$AM$234,25,FALSE)</f>
        <v>171</v>
      </c>
      <c r="Z58" s="45">
        <f>VLOOKUP(A58,[1]Sheet1!$B$2:$AB$234,26,FALSE)</f>
        <v>25</v>
      </c>
      <c r="AA58" s="45">
        <f>VLOOKUP(A58,[1]Sheet1!$B$2:$AB$234,27,FALSE)</f>
        <v>415</v>
      </c>
      <c r="AB58" s="45">
        <f>VLOOKUP(A58,[1]Sheet1!$B$2:$AD$234,28,FALSE)</f>
        <v>29</v>
      </c>
      <c r="AC58" s="45">
        <f>VLOOKUP(A58,[1]Sheet1!$B$2:$AD$234,29,FALSE)</f>
        <v>262</v>
      </c>
      <c r="AD58" s="45">
        <f>VLOOKUP(A58,[1]Sheet1!$B$2:$AF$234,30,FALSE)</f>
        <v>4</v>
      </c>
      <c r="AE58" s="45">
        <f>VLOOKUP(A58,[1]Sheet1!$B$2:$AF$234,31,FALSE)</f>
        <v>20</v>
      </c>
      <c r="AF58" s="45">
        <f>VLOOKUP(A58,[1]Sheet1!$B$2:$AH$234,32,FALSE)</f>
        <v>51</v>
      </c>
      <c r="AG58" s="45">
        <f>VLOOKUP(A58,[1]Sheet1!$B$2:$AH$234,33,FALSE)</f>
        <v>1097</v>
      </c>
      <c r="AH58" s="75" t="str">
        <f>VLOOKUP(A58,[1]Sheet1!$B$2:$AJ$234,34,FALSE)</f>
        <v>-</v>
      </c>
      <c r="AI58" s="75" t="str">
        <f>VLOOKUP(A58,[1]Sheet1!$B$2:$AJ$234,35,FALSE)</f>
        <v>-</v>
      </c>
      <c r="AJ58" s="45">
        <f>VLOOKUP(A58,[1]Sheet1!$B$2:$AL$234,36,FALSE)</f>
        <v>34</v>
      </c>
      <c r="AK58" s="45">
        <f>VLOOKUP(A58,[1]Sheet1!$B$2:$AL$234,37,FALSE)</f>
        <v>445</v>
      </c>
    </row>
    <row r="59" spans="1:37" ht="14.25" customHeight="1">
      <c r="A59" s="151" t="s">
        <v>93</v>
      </c>
      <c r="B59" s="81">
        <f>VLOOKUP(A59,[1]Sheet1!$B$2:$F$234,2,FALSE)</f>
        <v>23</v>
      </c>
      <c r="C59" s="81">
        <f>VLOOKUP(A59,[1]Sheet1!$B$2:$F$234,3,FALSE)</f>
        <v>112</v>
      </c>
      <c r="D59" s="75" t="str">
        <f>VLOOKUP(A59,[1]Sheet1!$B$2:$F$234,4,FALSE)</f>
        <v>-</v>
      </c>
      <c r="E59" s="75" t="str">
        <f>VLOOKUP(A59,[1]Sheet1!$B$2:$F$234,5,FALSE)</f>
        <v>-</v>
      </c>
      <c r="F59" s="75" t="str">
        <f>VLOOKUP(A59,[1]Sheet1!$B$2:$I$234,6,FALSE)</f>
        <v>-</v>
      </c>
      <c r="G59" s="75" t="str">
        <f>VLOOKUP(A59,[1]Sheet1!$B$2:$I$234,7,FALSE)</f>
        <v>-</v>
      </c>
      <c r="H59" s="45" t="str">
        <f>VLOOKUP(A59,[1]Sheet1!$B$2:$J$234,8,FALSE)</f>
        <v>-</v>
      </c>
      <c r="I59" s="45" t="str">
        <f>VLOOKUP(A59,[1]Sheet1!$B$2:$J$234,9,FALSE)</f>
        <v>-</v>
      </c>
      <c r="J59" s="45">
        <f>VLOOKUP(A59,[1]Sheet1!$B$2:$L$234,10,FALSE)</f>
        <v>1</v>
      </c>
      <c r="K59" s="45">
        <f>VLOOKUP(A59,[1]Sheet1!$B$2:$L$234,11,FALSE)</f>
        <v>8</v>
      </c>
      <c r="L59" s="75" t="str">
        <f>VLOOKUP(A59,[1]Sheet1!$B$2:$N$234,12,FALSE)</f>
        <v>-</v>
      </c>
      <c r="M59" s="75" t="str">
        <f>VLOOKUP(A59,[1]Sheet1!$B$2:$N$234,13,FALSE)</f>
        <v>-</v>
      </c>
      <c r="N59" s="75">
        <f>VLOOKUP(A59,[1]Sheet1!$B$2:$P$234,14,FALSE)</f>
        <v>1</v>
      </c>
      <c r="O59" s="75">
        <f>VLOOKUP(A59,[1]Sheet1!$B$2:$P$234,15,FALSE)</f>
        <v>18</v>
      </c>
      <c r="P59" s="45">
        <f>VLOOKUP(A59,[1]Sheet1!$B$2:$R$234,16,FALSE)</f>
        <v>1</v>
      </c>
      <c r="Q59" s="45" t="str">
        <f>VLOOKUP(A59,[1]Sheet1!$B$2:$R$234,17,FALSE)</f>
        <v>-</v>
      </c>
      <c r="R59" s="45">
        <f>VLOOKUP(A59,[1]Sheet1!$B$2:$T$234,18,FALSE)</f>
        <v>2</v>
      </c>
      <c r="S59" s="45">
        <f>VLOOKUP(A59,[1]Sheet1!$B$2:$T$234,19,FALSE)</f>
        <v>9</v>
      </c>
      <c r="T59" s="45" t="str">
        <f>VLOOKUP(A59,[1]Sheet1!$B$2:$V$234,20,FALSE)</f>
        <v>-</v>
      </c>
      <c r="U59" s="45" t="str">
        <f>VLOOKUP(A59,[1]Sheet1!$B$2:$V$234,21,FALSE)</f>
        <v>-</v>
      </c>
      <c r="V59" s="45">
        <f>VLOOKUP(A59,[1]Sheet1!$B$2:$X$234,22,FALSE)</f>
        <v>4</v>
      </c>
      <c r="W59" s="45">
        <f>VLOOKUP(A59,[1]Sheet1!$B$2:$X$234,23,FALSE)</f>
        <v>10</v>
      </c>
      <c r="X59" s="45">
        <f>VLOOKUP(A59,[1]Sheet1!$B$2:$AL$234,24,FALSE)</f>
        <v>3</v>
      </c>
      <c r="Y59" s="45">
        <f>VLOOKUP(A59,[1]Sheet1!$B$2:$AM$234,25,FALSE)</f>
        <v>12</v>
      </c>
      <c r="Z59" s="45">
        <f>VLOOKUP(A59,[1]Sheet1!$B$2:$AB$234,26,FALSE)</f>
        <v>2</v>
      </c>
      <c r="AA59" s="45">
        <f>VLOOKUP(A59,[1]Sheet1!$B$2:$AB$234,27,FALSE)</f>
        <v>8</v>
      </c>
      <c r="AB59" s="45" t="str">
        <f>VLOOKUP(A59,[1]Sheet1!$B$2:$AD$234,28,FALSE)</f>
        <v>-</v>
      </c>
      <c r="AC59" s="45" t="str">
        <f>VLOOKUP(A59,[1]Sheet1!$B$2:$AD$234,29,FALSE)</f>
        <v>-</v>
      </c>
      <c r="AD59" s="45">
        <f>VLOOKUP(A59,[1]Sheet1!$B$2:$AF$234,30,FALSE)</f>
        <v>1</v>
      </c>
      <c r="AE59" s="45">
        <f>VLOOKUP(A59,[1]Sheet1!$B$2:$AF$234,31,FALSE)</f>
        <v>1</v>
      </c>
      <c r="AF59" s="45">
        <f>VLOOKUP(A59,[1]Sheet1!$B$2:$AH$234,32,FALSE)</f>
        <v>2</v>
      </c>
      <c r="AG59" s="45">
        <f>VLOOKUP(A59,[1]Sheet1!$B$2:$AH$234,33,FALSE)</f>
        <v>3</v>
      </c>
      <c r="AH59" s="75" t="str">
        <f>VLOOKUP(A59,[1]Sheet1!$B$2:$AJ$234,34,FALSE)</f>
        <v>-</v>
      </c>
      <c r="AI59" s="75" t="str">
        <f>VLOOKUP(A59,[1]Sheet1!$B$2:$AJ$234,35,FALSE)</f>
        <v>-</v>
      </c>
      <c r="AJ59" s="45">
        <f>VLOOKUP(A59,[1]Sheet1!$B$2:$AL$234,36,FALSE)</f>
        <v>6</v>
      </c>
      <c r="AK59" s="45">
        <f>VLOOKUP(A59,[1]Sheet1!$B$2:$AL$234,37,FALSE)</f>
        <v>43</v>
      </c>
    </row>
    <row r="60" spans="1:37" ht="14.25" customHeight="1">
      <c r="A60" s="151" t="s">
        <v>231</v>
      </c>
      <c r="B60" s="81">
        <f>VLOOKUP(A60,[1]Sheet1!$B$2:$F$234,2,FALSE)</f>
        <v>23</v>
      </c>
      <c r="C60" s="81">
        <f>VLOOKUP(A60,[1]Sheet1!$B$2:$F$234,3,FALSE)</f>
        <v>99</v>
      </c>
      <c r="D60" s="75">
        <f>VLOOKUP(A60,[1]Sheet1!$B$2:$F$234,4,FALSE)</f>
        <v>1</v>
      </c>
      <c r="E60" s="75">
        <f>VLOOKUP(A60,[1]Sheet1!$B$2:$F$234,5,FALSE)</f>
        <v>12</v>
      </c>
      <c r="F60" s="75" t="str">
        <f>VLOOKUP(A60,[1]Sheet1!$B$2:$I$234,6,FALSE)</f>
        <v>-</v>
      </c>
      <c r="G60" s="75" t="str">
        <f>VLOOKUP(A60,[1]Sheet1!$B$2:$I$234,7,FALSE)</f>
        <v>-</v>
      </c>
      <c r="H60" s="45">
        <f>VLOOKUP(A60,[1]Sheet1!$B$2:$J$234,8,FALSE)</f>
        <v>5</v>
      </c>
      <c r="I60" s="45">
        <f>VLOOKUP(A60,[1]Sheet1!$B$2:$J$234,9,FALSE)</f>
        <v>25</v>
      </c>
      <c r="J60" s="45">
        <f>VLOOKUP(A60,[1]Sheet1!$B$2:$L$234,10,FALSE)</f>
        <v>1</v>
      </c>
      <c r="K60" s="45">
        <f>VLOOKUP(A60,[1]Sheet1!$B$2:$L$234,11,FALSE)</f>
        <v>3</v>
      </c>
      <c r="L60" s="75" t="str">
        <f>VLOOKUP(A60,[1]Sheet1!$B$2:$N$234,12,FALSE)</f>
        <v>-</v>
      </c>
      <c r="M60" s="75" t="str">
        <f>VLOOKUP(A60,[1]Sheet1!$B$2:$N$234,13,FALSE)</f>
        <v>-</v>
      </c>
      <c r="N60" s="75" t="str">
        <f>VLOOKUP(A60,[1]Sheet1!$B$2:$P$234,14,FALSE)</f>
        <v>-</v>
      </c>
      <c r="O60" s="75" t="str">
        <f>VLOOKUP(A60,[1]Sheet1!$B$2:$P$234,15,FALSE)</f>
        <v>-</v>
      </c>
      <c r="P60" s="45" t="str">
        <f>VLOOKUP(A60,[1]Sheet1!$B$2:$R$234,16,FALSE)</f>
        <v>-</v>
      </c>
      <c r="Q60" s="45" t="str">
        <f>VLOOKUP(A60,[1]Sheet1!$B$2:$R$234,17,FALSE)</f>
        <v>-</v>
      </c>
      <c r="R60" s="45">
        <f>VLOOKUP(A60,[1]Sheet1!$B$2:$T$234,18,FALSE)</f>
        <v>8</v>
      </c>
      <c r="S60" s="45">
        <f>VLOOKUP(A60,[1]Sheet1!$B$2:$T$234,19,FALSE)</f>
        <v>39</v>
      </c>
      <c r="T60" s="45" t="str">
        <f>VLOOKUP(A60,[1]Sheet1!$B$2:$V$234,20,FALSE)</f>
        <v>-</v>
      </c>
      <c r="U60" s="45" t="str">
        <f>VLOOKUP(A60,[1]Sheet1!$B$2:$V$234,21,FALSE)</f>
        <v>-</v>
      </c>
      <c r="V60" s="45">
        <f>VLOOKUP(A60,[1]Sheet1!$B$2:$X$234,22,FALSE)</f>
        <v>1</v>
      </c>
      <c r="W60" s="45">
        <f>VLOOKUP(A60,[1]Sheet1!$B$2:$X$234,23,FALSE)</f>
        <v>2</v>
      </c>
      <c r="X60" s="45" t="str">
        <f>VLOOKUP(A60,[1]Sheet1!$B$2:$AL$234,24,FALSE)</f>
        <v>-</v>
      </c>
      <c r="Y60" s="45" t="str">
        <f>VLOOKUP(A60,[1]Sheet1!$B$2:$AM$234,25,FALSE)</f>
        <v>-</v>
      </c>
      <c r="Z60" s="45">
        <f>VLOOKUP(A60,[1]Sheet1!$B$2:$AB$234,26,FALSE)</f>
        <v>1</v>
      </c>
      <c r="AA60" s="45">
        <f>VLOOKUP(A60,[1]Sheet1!$B$2:$AB$234,27,FALSE)</f>
        <v>1</v>
      </c>
      <c r="AB60" s="45">
        <f>VLOOKUP(A60,[1]Sheet1!$B$2:$AD$234,28,FALSE)</f>
        <v>2</v>
      </c>
      <c r="AC60" s="45">
        <f>VLOOKUP(A60,[1]Sheet1!$B$2:$AD$234,29,FALSE)</f>
        <v>3</v>
      </c>
      <c r="AD60" s="45">
        <f>VLOOKUP(A60,[1]Sheet1!$B$2:$AF$234,30,FALSE)</f>
        <v>1</v>
      </c>
      <c r="AE60" s="45">
        <f>VLOOKUP(A60,[1]Sheet1!$B$2:$AF$234,31,FALSE)</f>
        <v>1</v>
      </c>
      <c r="AF60" s="45">
        <f>VLOOKUP(A60,[1]Sheet1!$B$2:$AH$234,32,FALSE)</f>
        <v>2</v>
      </c>
      <c r="AG60" s="45">
        <f>VLOOKUP(A60,[1]Sheet1!$B$2:$AH$234,33,FALSE)</f>
        <v>10</v>
      </c>
      <c r="AH60" s="75" t="str">
        <f>VLOOKUP(A60,[1]Sheet1!$B$2:$AJ$234,34,FALSE)</f>
        <v>-</v>
      </c>
      <c r="AI60" s="75" t="str">
        <f>VLOOKUP(A60,[1]Sheet1!$B$2:$AJ$234,35,FALSE)</f>
        <v>-</v>
      </c>
      <c r="AJ60" s="45">
        <f>VLOOKUP(A60,[1]Sheet1!$B$2:$AL$234,36,FALSE)</f>
        <v>1</v>
      </c>
      <c r="AK60" s="45">
        <f>VLOOKUP(A60,[1]Sheet1!$B$2:$AL$234,37,FALSE)</f>
        <v>3</v>
      </c>
    </row>
    <row r="61" spans="1:37" ht="14.25" customHeight="1">
      <c r="A61" s="151" t="s">
        <v>448</v>
      </c>
      <c r="B61" s="81">
        <f>VLOOKUP(A61,[1]Sheet1!$B$2:$F$234,2,FALSE)</f>
        <v>23</v>
      </c>
      <c r="C61" s="81">
        <f>VLOOKUP(A61,[1]Sheet1!$B$2:$F$234,3,FALSE)</f>
        <v>104</v>
      </c>
      <c r="D61" s="75" t="str">
        <f>VLOOKUP(A61,[1]Sheet1!$B$2:$F$234,4,FALSE)</f>
        <v>-</v>
      </c>
      <c r="E61" s="75" t="str">
        <f>VLOOKUP(A61,[1]Sheet1!$B$2:$F$234,5,FALSE)</f>
        <v>-</v>
      </c>
      <c r="F61" s="75" t="str">
        <f>VLOOKUP(A61,[1]Sheet1!$B$2:$I$234,6,FALSE)</f>
        <v>-</v>
      </c>
      <c r="G61" s="75" t="str">
        <f>VLOOKUP(A61,[1]Sheet1!$B$2:$I$234,7,FALSE)</f>
        <v>-</v>
      </c>
      <c r="H61" s="45">
        <f>VLOOKUP(A61,[1]Sheet1!$B$2:$J$234,8,FALSE)</f>
        <v>5</v>
      </c>
      <c r="I61" s="45">
        <f>VLOOKUP(A61,[1]Sheet1!$B$2:$J$234,9,FALSE)</f>
        <v>13</v>
      </c>
      <c r="J61" s="45" t="str">
        <f>VLOOKUP(A61,[1]Sheet1!$B$2:$L$234,10,FALSE)</f>
        <v>-</v>
      </c>
      <c r="K61" s="45" t="str">
        <f>VLOOKUP(A61,[1]Sheet1!$B$2:$L$234,11,FALSE)</f>
        <v>-</v>
      </c>
      <c r="L61" s="75" t="str">
        <f>VLOOKUP(A61,[1]Sheet1!$B$2:$N$234,12,FALSE)</f>
        <v>-</v>
      </c>
      <c r="M61" s="75" t="str">
        <f>VLOOKUP(A61,[1]Sheet1!$B$2:$N$234,13,FALSE)</f>
        <v>-</v>
      </c>
      <c r="N61" s="75" t="str">
        <f>VLOOKUP(A61,[1]Sheet1!$B$2:$P$234,14,FALSE)</f>
        <v>-</v>
      </c>
      <c r="O61" s="75" t="str">
        <f>VLOOKUP(A61,[1]Sheet1!$B$2:$P$234,15,FALSE)</f>
        <v>-</v>
      </c>
      <c r="P61" s="45" t="str">
        <f>VLOOKUP(A61,[1]Sheet1!$B$2:$R$234,16,FALSE)</f>
        <v>-</v>
      </c>
      <c r="Q61" s="45" t="str">
        <f>VLOOKUP(A61,[1]Sheet1!$B$2:$R$234,17,FALSE)</f>
        <v>-</v>
      </c>
      <c r="R61" s="45">
        <f>VLOOKUP(A61,[1]Sheet1!$B$2:$T$234,18,FALSE)</f>
        <v>8</v>
      </c>
      <c r="S61" s="45">
        <f>VLOOKUP(A61,[1]Sheet1!$B$2:$T$234,19,FALSE)</f>
        <v>62</v>
      </c>
      <c r="T61" s="45" t="str">
        <f>VLOOKUP(A61,[1]Sheet1!$B$2:$V$234,20,FALSE)</f>
        <v>-</v>
      </c>
      <c r="U61" s="45" t="str">
        <f>VLOOKUP(A61,[1]Sheet1!$B$2:$V$234,21,FALSE)</f>
        <v>-</v>
      </c>
      <c r="V61" s="45" t="str">
        <f>VLOOKUP(A61,[1]Sheet1!$B$2:$X$234,22,FALSE)</f>
        <v>-</v>
      </c>
      <c r="W61" s="45" t="str">
        <f>VLOOKUP(A61,[1]Sheet1!$B$2:$X$234,23,FALSE)</f>
        <v>-</v>
      </c>
      <c r="X61" s="45">
        <f>VLOOKUP(A61,[1]Sheet1!$B$2:$AL$234,24,FALSE)</f>
        <v>1</v>
      </c>
      <c r="Y61" s="45">
        <f>VLOOKUP(A61,[1]Sheet1!$B$2:$AM$234,25,FALSE)</f>
        <v>6</v>
      </c>
      <c r="Z61" s="45">
        <f>VLOOKUP(A61,[1]Sheet1!$B$2:$AB$234,26,FALSE)</f>
        <v>1</v>
      </c>
      <c r="AA61" s="45">
        <f>VLOOKUP(A61,[1]Sheet1!$B$2:$AB$234,27,FALSE)</f>
        <v>3</v>
      </c>
      <c r="AB61" s="45">
        <f>VLOOKUP(A61,[1]Sheet1!$B$2:$AD$234,28,FALSE)</f>
        <v>3</v>
      </c>
      <c r="AC61" s="45">
        <f>VLOOKUP(A61,[1]Sheet1!$B$2:$AD$234,29,FALSE)</f>
        <v>4</v>
      </c>
      <c r="AD61" s="45">
        <f>VLOOKUP(A61,[1]Sheet1!$B$2:$AF$234,30,FALSE)</f>
        <v>2</v>
      </c>
      <c r="AE61" s="45">
        <f>VLOOKUP(A61,[1]Sheet1!$B$2:$AF$234,31,FALSE)</f>
        <v>2</v>
      </c>
      <c r="AF61" s="45">
        <f>VLOOKUP(A61,[1]Sheet1!$B$2:$AH$234,32,FALSE)</f>
        <v>2</v>
      </c>
      <c r="AG61" s="45">
        <f>VLOOKUP(A61,[1]Sheet1!$B$2:$AH$234,33,FALSE)</f>
        <v>13</v>
      </c>
      <c r="AH61" s="75" t="str">
        <f>VLOOKUP(A61,[1]Sheet1!$B$2:$AJ$234,34,FALSE)</f>
        <v>-</v>
      </c>
      <c r="AI61" s="75" t="str">
        <f>VLOOKUP(A61,[1]Sheet1!$B$2:$AJ$234,35,FALSE)</f>
        <v>-</v>
      </c>
      <c r="AJ61" s="45">
        <f>VLOOKUP(A61,[1]Sheet1!$B$2:$AL$234,36,FALSE)</f>
        <v>1</v>
      </c>
      <c r="AK61" s="45">
        <f>VLOOKUP(A61,[1]Sheet1!$B$2:$AL$234,37,FALSE)</f>
        <v>1</v>
      </c>
    </row>
    <row r="62" spans="1:37" ht="14.25" customHeight="1">
      <c r="A62" s="151" t="s">
        <v>211</v>
      </c>
      <c r="B62" s="81">
        <f>VLOOKUP(A62,[1]Sheet1!$B$2:$F$234,2,FALSE)</f>
        <v>19</v>
      </c>
      <c r="C62" s="81">
        <f>VLOOKUP(A62,[1]Sheet1!$B$2:$F$234,3,FALSE)</f>
        <v>153</v>
      </c>
      <c r="D62" s="75" t="str">
        <f>VLOOKUP(A62,[1]Sheet1!$B$2:$F$234,4,FALSE)</f>
        <v>-</v>
      </c>
      <c r="E62" s="75" t="str">
        <f>VLOOKUP(A62,[1]Sheet1!$B$2:$F$234,5,FALSE)</f>
        <v>-</v>
      </c>
      <c r="F62" s="75" t="str">
        <f>VLOOKUP(A62,[1]Sheet1!$B$2:$I$234,6,FALSE)</f>
        <v>-</v>
      </c>
      <c r="G62" s="75" t="str">
        <f>VLOOKUP(A62,[1]Sheet1!$B$2:$I$234,7,FALSE)</f>
        <v>-</v>
      </c>
      <c r="H62" s="45">
        <f>VLOOKUP(A62,[1]Sheet1!$B$2:$J$234,8,FALSE)</f>
        <v>3</v>
      </c>
      <c r="I62" s="45">
        <f>VLOOKUP(A62,[1]Sheet1!$B$2:$J$234,9,FALSE)</f>
        <v>51</v>
      </c>
      <c r="J62" s="45" t="str">
        <f>VLOOKUP(A62,[1]Sheet1!$B$2:$L$234,10,FALSE)</f>
        <v>-</v>
      </c>
      <c r="K62" s="45" t="str">
        <f>VLOOKUP(A62,[1]Sheet1!$B$2:$L$234,11,FALSE)</f>
        <v>-</v>
      </c>
      <c r="L62" s="75" t="str">
        <f>VLOOKUP(A62,[1]Sheet1!$B$2:$N$234,12,FALSE)</f>
        <v>-</v>
      </c>
      <c r="M62" s="75" t="str">
        <f>VLOOKUP(A62,[1]Sheet1!$B$2:$N$234,13,FALSE)</f>
        <v>-</v>
      </c>
      <c r="N62" s="75" t="str">
        <f>VLOOKUP(A62,[1]Sheet1!$B$2:$P$234,14,FALSE)</f>
        <v>-</v>
      </c>
      <c r="O62" s="75" t="str">
        <f>VLOOKUP(A62,[1]Sheet1!$B$2:$P$234,15,FALSE)</f>
        <v>-</v>
      </c>
      <c r="P62" s="45" t="str">
        <f>VLOOKUP(A62,[1]Sheet1!$B$2:$R$234,16,FALSE)</f>
        <v>-</v>
      </c>
      <c r="Q62" s="45" t="str">
        <f>VLOOKUP(A62,[1]Sheet1!$B$2:$R$234,17,FALSE)</f>
        <v>-</v>
      </c>
      <c r="R62" s="45">
        <f>VLOOKUP(A62,[1]Sheet1!$B$2:$T$234,18,FALSE)</f>
        <v>4</v>
      </c>
      <c r="S62" s="45">
        <f>VLOOKUP(A62,[1]Sheet1!$B$2:$T$234,19,FALSE)</f>
        <v>31</v>
      </c>
      <c r="T62" s="45">
        <f>VLOOKUP(A62,[1]Sheet1!$B$2:$V$234,20,FALSE)</f>
        <v>1</v>
      </c>
      <c r="U62" s="45">
        <f>VLOOKUP(A62,[1]Sheet1!$B$2:$V$234,21,FALSE)</f>
        <v>15</v>
      </c>
      <c r="V62" s="45">
        <f>VLOOKUP(A62,[1]Sheet1!$B$2:$X$234,22,FALSE)</f>
        <v>2</v>
      </c>
      <c r="W62" s="45">
        <f>VLOOKUP(A62,[1]Sheet1!$B$2:$X$234,23,FALSE)</f>
        <v>6</v>
      </c>
      <c r="X62" s="45">
        <f>VLOOKUP(A62,[1]Sheet1!$B$2:$AL$234,24,FALSE)</f>
        <v>4</v>
      </c>
      <c r="Y62" s="45">
        <f>VLOOKUP(A62,[1]Sheet1!$B$2:$AM$234,25,FALSE)</f>
        <v>21</v>
      </c>
      <c r="Z62" s="45" t="str">
        <f>VLOOKUP(A62,[1]Sheet1!$B$2:$AB$234,26,FALSE)</f>
        <v>-</v>
      </c>
      <c r="AA62" s="45" t="str">
        <f>VLOOKUP(A62,[1]Sheet1!$B$2:$AB$234,27,FALSE)</f>
        <v>-</v>
      </c>
      <c r="AB62" s="45">
        <f>VLOOKUP(A62,[1]Sheet1!$B$2:$AD$234,28,FALSE)</f>
        <v>2</v>
      </c>
      <c r="AC62" s="45">
        <f>VLOOKUP(A62,[1]Sheet1!$B$2:$AD$234,29,FALSE)</f>
        <v>11</v>
      </c>
      <c r="AD62" s="45">
        <f>VLOOKUP(A62,[1]Sheet1!$B$2:$AF$234,30,FALSE)</f>
        <v>1</v>
      </c>
      <c r="AE62" s="45" t="str">
        <f>VLOOKUP(A62,[1]Sheet1!$B$2:$AF$234,31,FALSE)</f>
        <v>-</v>
      </c>
      <c r="AF62" s="45">
        <f>VLOOKUP(A62,[1]Sheet1!$B$2:$AH$234,32,FALSE)</f>
        <v>1</v>
      </c>
      <c r="AG62" s="45">
        <f>VLOOKUP(A62,[1]Sheet1!$B$2:$AH$234,33,FALSE)</f>
        <v>17</v>
      </c>
      <c r="AH62" s="75" t="str">
        <f>VLOOKUP(A62,[1]Sheet1!$B$2:$AJ$234,34,FALSE)</f>
        <v>-</v>
      </c>
      <c r="AI62" s="75" t="str">
        <f>VLOOKUP(A62,[1]Sheet1!$B$2:$AJ$234,35,FALSE)</f>
        <v>-</v>
      </c>
      <c r="AJ62" s="45">
        <f>VLOOKUP(A62,[1]Sheet1!$B$2:$AL$234,36,FALSE)</f>
        <v>1</v>
      </c>
      <c r="AK62" s="45">
        <f>VLOOKUP(A62,[1]Sheet1!$B$2:$AL$234,37,FALSE)</f>
        <v>1</v>
      </c>
    </row>
    <row r="63" spans="1:37" ht="14.25" customHeight="1">
      <c r="A63" s="151" t="s">
        <v>449</v>
      </c>
      <c r="B63" s="81">
        <f>VLOOKUP(A63,[1]Sheet1!$B$2:$F$234,2,FALSE)</f>
        <v>54</v>
      </c>
      <c r="C63" s="81">
        <f>VLOOKUP(A63,[1]Sheet1!$B$2:$F$234,3,FALSE)</f>
        <v>1057</v>
      </c>
      <c r="D63" s="75" t="str">
        <f>VLOOKUP(A63,[1]Sheet1!$B$2:$F$234,4,FALSE)</f>
        <v>-</v>
      </c>
      <c r="E63" s="75" t="str">
        <f>VLOOKUP(A63,[1]Sheet1!$B$2:$F$234,5,FALSE)</f>
        <v>-</v>
      </c>
      <c r="F63" s="75" t="str">
        <f>VLOOKUP(A63,[1]Sheet1!$B$2:$I$234,6,FALSE)</f>
        <v>-</v>
      </c>
      <c r="G63" s="75" t="str">
        <f>VLOOKUP(A63,[1]Sheet1!$B$2:$I$234,7,FALSE)</f>
        <v>-</v>
      </c>
      <c r="H63" s="45">
        <f>VLOOKUP(A63,[1]Sheet1!$B$2:$J$234,8,FALSE)</f>
        <v>8</v>
      </c>
      <c r="I63" s="45">
        <f>VLOOKUP(A63,[1]Sheet1!$B$2:$J$234,9,FALSE)</f>
        <v>165</v>
      </c>
      <c r="J63" s="45" t="str">
        <f>VLOOKUP(A63,[1]Sheet1!$B$2:$L$234,10,FALSE)</f>
        <v>-</v>
      </c>
      <c r="K63" s="45" t="str">
        <f>VLOOKUP(A63,[1]Sheet1!$B$2:$L$234,11,FALSE)</f>
        <v>-</v>
      </c>
      <c r="L63" s="75" t="str">
        <f>VLOOKUP(A63,[1]Sheet1!$B$2:$N$234,12,FALSE)</f>
        <v>-</v>
      </c>
      <c r="M63" s="75" t="str">
        <f>VLOOKUP(A63,[1]Sheet1!$B$2:$N$234,13,FALSE)</f>
        <v>-</v>
      </c>
      <c r="N63" s="75">
        <f>VLOOKUP(A63,[1]Sheet1!$B$2:$P$234,14,FALSE)</f>
        <v>2</v>
      </c>
      <c r="O63" s="75">
        <f>VLOOKUP(A63,[1]Sheet1!$B$2:$P$234,15,FALSE)</f>
        <v>197</v>
      </c>
      <c r="P63" s="45">
        <f>VLOOKUP(A63,[1]Sheet1!$B$2:$R$234,16,FALSE)</f>
        <v>1</v>
      </c>
      <c r="Q63" s="45">
        <f>VLOOKUP(A63,[1]Sheet1!$B$2:$R$234,17,FALSE)</f>
        <v>29</v>
      </c>
      <c r="R63" s="45">
        <f>VLOOKUP(A63,[1]Sheet1!$B$2:$T$234,18,FALSE)</f>
        <v>23</v>
      </c>
      <c r="S63" s="45">
        <f>VLOOKUP(A63,[1]Sheet1!$B$2:$T$234,19,FALSE)</f>
        <v>362</v>
      </c>
      <c r="T63" s="45">
        <f>VLOOKUP(A63,[1]Sheet1!$B$2:$V$234,20,FALSE)</f>
        <v>1</v>
      </c>
      <c r="U63" s="45">
        <f>VLOOKUP(A63,[1]Sheet1!$B$2:$V$234,21,FALSE)</f>
        <v>10</v>
      </c>
      <c r="V63" s="45">
        <f>VLOOKUP(A63,[1]Sheet1!$B$2:$X$234,22,FALSE)</f>
        <v>1</v>
      </c>
      <c r="W63" s="45">
        <f>VLOOKUP(A63,[1]Sheet1!$B$2:$X$234,23,FALSE)</f>
        <v>1</v>
      </c>
      <c r="X63" s="45">
        <f>VLOOKUP(A63,[1]Sheet1!$B$2:$AL$234,24,FALSE)</f>
        <v>2</v>
      </c>
      <c r="Y63" s="45">
        <f>VLOOKUP(A63,[1]Sheet1!$B$2:$AM$234,25,FALSE)</f>
        <v>4</v>
      </c>
      <c r="Z63" s="45">
        <f>VLOOKUP(A63,[1]Sheet1!$B$2:$AB$234,26,FALSE)</f>
        <v>4</v>
      </c>
      <c r="AA63" s="45">
        <f>VLOOKUP(A63,[1]Sheet1!$B$2:$AB$234,27,FALSE)</f>
        <v>76</v>
      </c>
      <c r="AB63" s="45">
        <f>VLOOKUP(A63,[1]Sheet1!$B$2:$AD$234,28,FALSE)</f>
        <v>6</v>
      </c>
      <c r="AC63" s="45">
        <f>VLOOKUP(A63,[1]Sheet1!$B$2:$AD$234,29,FALSE)</f>
        <v>53</v>
      </c>
      <c r="AD63" s="45" t="str">
        <f>VLOOKUP(A63,[1]Sheet1!$B$2:$AF$234,30,FALSE)</f>
        <v>-</v>
      </c>
      <c r="AE63" s="45" t="str">
        <f>VLOOKUP(A63,[1]Sheet1!$B$2:$AF$234,31,FALSE)</f>
        <v>-</v>
      </c>
      <c r="AF63" s="45">
        <f>VLOOKUP(A63,[1]Sheet1!$B$2:$AH$234,32,FALSE)</f>
        <v>1</v>
      </c>
      <c r="AG63" s="45">
        <f>VLOOKUP(A63,[1]Sheet1!$B$2:$AH$234,33,FALSE)</f>
        <v>7</v>
      </c>
      <c r="AH63" s="75" t="str">
        <f>VLOOKUP(A63,[1]Sheet1!$B$2:$AJ$234,34,FALSE)</f>
        <v>-</v>
      </c>
      <c r="AI63" s="75" t="str">
        <f>VLOOKUP(A63,[1]Sheet1!$B$2:$AJ$234,35,FALSE)</f>
        <v>-</v>
      </c>
      <c r="AJ63" s="45">
        <f>VLOOKUP(A63,[1]Sheet1!$B$2:$AL$234,36,FALSE)</f>
        <v>5</v>
      </c>
      <c r="AK63" s="45">
        <f>VLOOKUP(A63,[1]Sheet1!$B$2:$AL$234,37,FALSE)</f>
        <v>153</v>
      </c>
    </row>
    <row r="64" spans="1:37" ht="14.25" customHeight="1">
      <c r="A64" s="151" t="s">
        <v>52</v>
      </c>
      <c r="B64" s="81">
        <f>VLOOKUP(A64,[1]Sheet1!$B$2:$F$234,2,FALSE)</f>
        <v>16</v>
      </c>
      <c r="C64" s="81">
        <f>VLOOKUP(A64,[1]Sheet1!$B$2:$F$234,3,FALSE)</f>
        <v>98</v>
      </c>
      <c r="D64" s="75" t="str">
        <f>VLOOKUP(A64,[1]Sheet1!$B$2:$F$234,4,FALSE)</f>
        <v>-</v>
      </c>
      <c r="E64" s="75" t="str">
        <f>VLOOKUP(A64,[1]Sheet1!$B$2:$F$234,5,FALSE)</f>
        <v>-</v>
      </c>
      <c r="F64" s="75" t="str">
        <f>VLOOKUP(A64,[1]Sheet1!$B$2:$I$234,6,FALSE)</f>
        <v>-</v>
      </c>
      <c r="G64" s="75" t="str">
        <f>VLOOKUP(A64,[1]Sheet1!$B$2:$I$234,7,FALSE)</f>
        <v>-</v>
      </c>
      <c r="H64" s="45">
        <f>VLOOKUP(A64,[1]Sheet1!$B$2:$J$234,8,FALSE)</f>
        <v>6</v>
      </c>
      <c r="I64" s="45">
        <f>VLOOKUP(A64,[1]Sheet1!$B$2:$J$234,9,FALSE)</f>
        <v>34</v>
      </c>
      <c r="J64" s="45">
        <f>VLOOKUP(A64,[1]Sheet1!$B$2:$L$234,10,FALSE)</f>
        <v>2</v>
      </c>
      <c r="K64" s="45">
        <f>VLOOKUP(A64,[1]Sheet1!$B$2:$L$234,11,FALSE)</f>
        <v>38</v>
      </c>
      <c r="L64" s="75" t="str">
        <f>VLOOKUP(A64,[1]Sheet1!$B$2:$N$234,12,FALSE)</f>
        <v>-</v>
      </c>
      <c r="M64" s="75" t="str">
        <f>VLOOKUP(A64,[1]Sheet1!$B$2:$N$234,13,FALSE)</f>
        <v>-</v>
      </c>
      <c r="N64" s="75" t="str">
        <f>VLOOKUP(A64,[1]Sheet1!$B$2:$P$234,14,FALSE)</f>
        <v>-</v>
      </c>
      <c r="O64" s="75" t="str">
        <f>VLOOKUP(A64,[1]Sheet1!$B$2:$P$234,15,FALSE)</f>
        <v>-</v>
      </c>
      <c r="P64" s="45" t="str">
        <f>VLOOKUP(A64,[1]Sheet1!$B$2:$R$234,16,FALSE)</f>
        <v>-</v>
      </c>
      <c r="Q64" s="45" t="str">
        <f>VLOOKUP(A64,[1]Sheet1!$B$2:$R$234,17,FALSE)</f>
        <v>-</v>
      </c>
      <c r="R64" s="45">
        <f>VLOOKUP(A64,[1]Sheet1!$B$2:$T$234,18,FALSE)</f>
        <v>4</v>
      </c>
      <c r="S64" s="45">
        <f>VLOOKUP(A64,[1]Sheet1!$B$2:$T$234,19,FALSE)</f>
        <v>16</v>
      </c>
      <c r="T64" s="45" t="str">
        <f>VLOOKUP(A64,[1]Sheet1!$B$2:$V$234,20,FALSE)</f>
        <v>-</v>
      </c>
      <c r="U64" s="45" t="str">
        <f>VLOOKUP(A64,[1]Sheet1!$B$2:$V$234,21,FALSE)</f>
        <v>-</v>
      </c>
      <c r="V64" s="45" t="str">
        <f>VLOOKUP(A64,[1]Sheet1!$B$2:$X$234,22,FALSE)</f>
        <v>-</v>
      </c>
      <c r="W64" s="45" t="str">
        <f>VLOOKUP(A64,[1]Sheet1!$B$2:$X$234,23,FALSE)</f>
        <v>-</v>
      </c>
      <c r="X64" s="45" t="str">
        <f>VLOOKUP(A64,[1]Sheet1!$B$2:$AL$234,24,FALSE)</f>
        <v>-</v>
      </c>
      <c r="Y64" s="45" t="str">
        <f>VLOOKUP(A64,[1]Sheet1!$B$2:$AM$234,25,FALSE)</f>
        <v>-</v>
      </c>
      <c r="Z64" s="45" t="str">
        <f>VLOOKUP(A64,[1]Sheet1!$B$2:$AB$234,26,FALSE)</f>
        <v>-</v>
      </c>
      <c r="AA64" s="45" t="str">
        <f>VLOOKUP(A64,[1]Sheet1!$B$2:$AB$234,27,FALSE)</f>
        <v>-</v>
      </c>
      <c r="AB64" s="45" t="str">
        <f>VLOOKUP(A64,[1]Sheet1!$B$2:$AD$234,28,FALSE)</f>
        <v>-</v>
      </c>
      <c r="AC64" s="45" t="str">
        <f>VLOOKUP(A64,[1]Sheet1!$B$2:$AD$234,29,FALSE)</f>
        <v>-</v>
      </c>
      <c r="AD64" s="45" t="str">
        <f>VLOOKUP(A64,[1]Sheet1!$B$2:$AF$234,30,FALSE)</f>
        <v>-</v>
      </c>
      <c r="AE64" s="45" t="str">
        <f>VLOOKUP(A64,[1]Sheet1!$B$2:$AF$234,31,FALSE)</f>
        <v>-</v>
      </c>
      <c r="AF64" s="45">
        <f>VLOOKUP(A64,[1]Sheet1!$B$2:$AH$234,32,FALSE)</f>
        <v>2</v>
      </c>
      <c r="AG64" s="45">
        <f>VLOOKUP(A64,[1]Sheet1!$B$2:$AH$234,33,FALSE)</f>
        <v>5</v>
      </c>
      <c r="AH64" s="75" t="str">
        <f>VLOOKUP(A64,[1]Sheet1!$B$2:$AJ$234,34,FALSE)</f>
        <v>-</v>
      </c>
      <c r="AI64" s="75" t="str">
        <f>VLOOKUP(A64,[1]Sheet1!$B$2:$AJ$234,35,FALSE)</f>
        <v>-</v>
      </c>
      <c r="AJ64" s="45">
        <f>VLOOKUP(A64,[1]Sheet1!$B$2:$AL$234,36,FALSE)</f>
        <v>2</v>
      </c>
      <c r="AK64" s="45">
        <f>VLOOKUP(A64,[1]Sheet1!$B$2:$AL$234,37,FALSE)</f>
        <v>5</v>
      </c>
    </row>
    <row r="65" spans="1:37" ht="14.25" customHeight="1">
      <c r="A65" s="151" t="s">
        <v>463</v>
      </c>
      <c r="B65" s="81">
        <f>VLOOKUP(A65,[1]Sheet1!$B$2:$F$234,2,FALSE)</f>
        <v>138</v>
      </c>
      <c r="C65" s="81">
        <f>VLOOKUP(A65,[1]Sheet1!$B$2:$F$234,3,FALSE)</f>
        <v>1237</v>
      </c>
      <c r="D65" s="75">
        <f>VLOOKUP(A65,[1]Sheet1!$B$2:$F$234,4,FALSE)</f>
        <v>3</v>
      </c>
      <c r="E65" s="75">
        <f>VLOOKUP(A65,[1]Sheet1!$B$2:$F$234,5,FALSE)</f>
        <v>51</v>
      </c>
      <c r="F65" s="75" t="str">
        <f>VLOOKUP(A65,[1]Sheet1!$B$2:$I$234,6,FALSE)</f>
        <v>-</v>
      </c>
      <c r="G65" s="75" t="str">
        <f>VLOOKUP(A65,[1]Sheet1!$B$2:$I$234,7,FALSE)</f>
        <v>-</v>
      </c>
      <c r="H65" s="45">
        <f>VLOOKUP(A65,[1]Sheet1!$B$2:$J$234,8,FALSE)</f>
        <v>34</v>
      </c>
      <c r="I65" s="45">
        <f>VLOOKUP(A65,[1]Sheet1!$B$2:$J$234,9,FALSE)</f>
        <v>258</v>
      </c>
      <c r="J65" s="45">
        <f>VLOOKUP(A65,[1]Sheet1!$B$2:$L$234,10,FALSE)</f>
        <v>7</v>
      </c>
      <c r="K65" s="45">
        <f>VLOOKUP(A65,[1]Sheet1!$B$2:$L$234,11,FALSE)</f>
        <v>43</v>
      </c>
      <c r="L65" s="75">
        <f>VLOOKUP(A65,[1]Sheet1!$B$2:$N$234,12,FALSE)</f>
        <v>1</v>
      </c>
      <c r="M65" s="75">
        <f>VLOOKUP(A65,[1]Sheet1!$B$2:$N$234,13,FALSE)</f>
        <v>1</v>
      </c>
      <c r="N65" s="75" t="str">
        <f>VLOOKUP(A65,[1]Sheet1!$B$2:$P$234,14,FALSE)</f>
        <v>-</v>
      </c>
      <c r="O65" s="75" t="str">
        <f>VLOOKUP(A65,[1]Sheet1!$B$2:$P$234,15,FALSE)</f>
        <v>-</v>
      </c>
      <c r="P65" s="45">
        <f>VLOOKUP(A65,[1]Sheet1!$B$2:$R$234,16,FALSE)</f>
        <v>3</v>
      </c>
      <c r="Q65" s="45">
        <f>VLOOKUP(A65,[1]Sheet1!$B$2:$R$234,17,FALSE)</f>
        <v>134</v>
      </c>
      <c r="R65" s="45">
        <f>VLOOKUP(A65,[1]Sheet1!$B$2:$T$234,18,FALSE)</f>
        <v>31</v>
      </c>
      <c r="S65" s="45">
        <f>VLOOKUP(A65,[1]Sheet1!$B$2:$T$234,19,FALSE)</f>
        <v>180</v>
      </c>
      <c r="T65" s="45">
        <f>VLOOKUP(A65,[1]Sheet1!$B$2:$V$234,20,FALSE)</f>
        <v>1</v>
      </c>
      <c r="U65" s="45">
        <f>VLOOKUP(A65,[1]Sheet1!$B$2:$V$234,21,FALSE)</f>
        <v>8</v>
      </c>
      <c r="V65" s="45">
        <f>VLOOKUP(A65,[1]Sheet1!$B$2:$X$234,22,FALSE)</f>
        <v>5</v>
      </c>
      <c r="W65" s="45">
        <f>VLOOKUP(A65,[1]Sheet1!$B$2:$X$234,23,FALSE)</f>
        <v>18</v>
      </c>
      <c r="X65" s="45">
        <f>VLOOKUP(A65,[1]Sheet1!$B$2:$AL$234,24,FALSE)</f>
        <v>5</v>
      </c>
      <c r="Y65" s="45">
        <f>VLOOKUP(A65,[1]Sheet1!$B$2:$AM$234,25,FALSE)</f>
        <v>37</v>
      </c>
      <c r="Z65" s="45">
        <f>VLOOKUP(A65,[1]Sheet1!$B$2:$AB$234,26,FALSE)</f>
        <v>7</v>
      </c>
      <c r="AA65" s="45">
        <f>VLOOKUP(A65,[1]Sheet1!$B$2:$AB$234,27,FALSE)</f>
        <v>41</v>
      </c>
      <c r="AB65" s="45">
        <f>VLOOKUP(A65,[1]Sheet1!$B$2:$AD$234,28,FALSE)</f>
        <v>11</v>
      </c>
      <c r="AC65" s="45">
        <f>VLOOKUP(A65,[1]Sheet1!$B$2:$AD$234,29,FALSE)</f>
        <v>97</v>
      </c>
      <c r="AD65" s="45">
        <f>VLOOKUP(A65,[1]Sheet1!$B$2:$AF$234,30,FALSE)</f>
        <v>3</v>
      </c>
      <c r="AE65" s="45">
        <f>VLOOKUP(A65,[1]Sheet1!$B$2:$AF$234,31,FALSE)</f>
        <v>61</v>
      </c>
      <c r="AF65" s="45">
        <f>VLOOKUP(A65,[1]Sheet1!$B$2:$AH$234,32,FALSE)</f>
        <v>9</v>
      </c>
      <c r="AG65" s="45">
        <f>VLOOKUP(A65,[1]Sheet1!$B$2:$AH$234,33,FALSE)</f>
        <v>222</v>
      </c>
      <c r="AH65" s="75">
        <f>VLOOKUP(A65,[1]Sheet1!$B$2:$AJ$234,34,FALSE)</f>
        <v>1</v>
      </c>
      <c r="AI65" s="75">
        <f>VLOOKUP(A65,[1]Sheet1!$B$2:$AJ$234,35,FALSE)</f>
        <v>4</v>
      </c>
      <c r="AJ65" s="45">
        <f>VLOOKUP(A65,[1]Sheet1!$B$2:$AL$234,36,FALSE)</f>
        <v>17</v>
      </c>
      <c r="AK65" s="45">
        <f>VLOOKUP(A65,[1]Sheet1!$B$2:$AL$234,37,FALSE)</f>
        <v>82</v>
      </c>
    </row>
    <row r="66" spans="1:37" ht="14.25" customHeight="1">
      <c r="A66" s="151" t="s">
        <v>443</v>
      </c>
      <c r="B66" s="81">
        <f>VLOOKUP(A66,[1]Sheet1!$B$2:$F$234,2,FALSE)</f>
        <v>70</v>
      </c>
      <c r="C66" s="81">
        <f>VLOOKUP(A66,[1]Sheet1!$B$2:$F$234,3,FALSE)</f>
        <v>790</v>
      </c>
      <c r="D66" s="75" t="str">
        <f>VLOOKUP(A66,[1]Sheet1!$B$2:$F$234,4,FALSE)</f>
        <v>-</v>
      </c>
      <c r="E66" s="75" t="str">
        <f>VLOOKUP(A66,[1]Sheet1!$B$2:$F$234,5,FALSE)</f>
        <v>-</v>
      </c>
      <c r="F66" s="75" t="str">
        <f>VLOOKUP(A66,[1]Sheet1!$B$2:$I$234,6,FALSE)</f>
        <v>-</v>
      </c>
      <c r="G66" s="75" t="str">
        <f>VLOOKUP(A66,[1]Sheet1!$B$2:$I$234,7,FALSE)</f>
        <v>-</v>
      </c>
      <c r="H66" s="45">
        <f>VLOOKUP(A66,[1]Sheet1!$B$2:$J$234,8,FALSE)</f>
        <v>1</v>
      </c>
      <c r="I66" s="45">
        <f>VLOOKUP(A66,[1]Sheet1!$B$2:$J$234,9,FALSE)</f>
        <v>4</v>
      </c>
      <c r="J66" s="45" t="str">
        <f>VLOOKUP(A66,[1]Sheet1!$B$2:$L$234,10,FALSE)</f>
        <v>-</v>
      </c>
      <c r="K66" s="45" t="str">
        <f>VLOOKUP(A66,[1]Sheet1!$B$2:$L$234,11,FALSE)</f>
        <v>-</v>
      </c>
      <c r="L66" s="75">
        <f>VLOOKUP(A66,[1]Sheet1!$B$2:$N$234,12,FALSE)</f>
        <v>1</v>
      </c>
      <c r="M66" s="75">
        <f>VLOOKUP(A66,[1]Sheet1!$B$2:$N$234,13,FALSE)</f>
        <v>131</v>
      </c>
      <c r="N66" s="75">
        <f>VLOOKUP(A66,[1]Sheet1!$B$2:$P$234,14,FALSE)</f>
        <v>1</v>
      </c>
      <c r="O66" s="75">
        <f>VLOOKUP(A66,[1]Sheet1!$B$2:$P$234,15,FALSE)</f>
        <v>2</v>
      </c>
      <c r="P66" s="45" t="str">
        <f>VLOOKUP(A66,[1]Sheet1!$B$2:$R$234,16,FALSE)</f>
        <v>-</v>
      </c>
      <c r="Q66" s="45" t="str">
        <f>VLOOKUP(A66,[1]Sheet1!$B$2:$R$234,17,FALSE)</f>
        <v>-</v>
      </c>
      <c r="R66" s="45">
        <f>VLOOKUP(A66,[1]Sheet1!$B$2:$T$234,18,FALSE)</f>
        <v>12</v>
      </c>
      <c r="S66" s="45">
        <f>VLOOKUP(A66,[1]Sheet1!$B$2:$T$234,19,FALSE)</f>
        <v>111</v>
      </c>
      <c r="T66" s="45">
        <f>VLOOKUP(A66,[1]Sheet1!$B$2:$V$234,20,FALSE)</f>
        <v>1</v>
      </c>
      <c r="U66" s="45">
        <f>VLOOKUP(A66,[1]Sheet1!$B$2:$V$234,21,FALSE)</f>
        <v>3</v>
      </c>
      <c r="V66" s="45">
        <f>VLOOKUP(A66,[1]Sheet1!$B$2:$X$234,22,FALSE)</f>
        <v>6</v>
      </c>
      <c r="W66" s="45">
        <f>VLOOKUP(A66,[1]Sheet1!$B$2:$X$234,23,FALSE)</f>
        <v>13</v>
      </c>
      <c r="X66" s="45">
        <f>VLOOKUP(A66,[1]Sheet1!$B$2:$AL$234,24,FALSE)</f>
        <v>18</v>
      </c>
      <c r="Y66" s="45">
        <f>VLOOKUP(A66,[1]Sheet1!$B$2:$AM$234,25,FALSE)</f>
        <v>93</v>
      </c>
      <c r="Z66" s="45">
        <f>VLOOKUP(A66,[1]Sheet1!$B$2:$AB$234,26,FALSE)</f>
        <v>5</v>
      </c>
      <c r="AA66" s="45">
        <f>VLOOKUP(A66,[1]Sheet1!$B$2:$AB$234,27,FALSE)</f>
        <v>35</v>
      </c>
      <c r="AB66" s="45">
        <f>VLOOKUP(A66,[1]Sheet1!$B$2:$AD$234,28,FALSE)</f>
        <v>4</v>
      </c>
      <c r="AC66" s="45">
        <f>VLOOKUP(A66,[1]Sheet1!$B$2:$AD$234,29,FALSE)</f>
        <v>120</v>
      </c>
      <c r="AD66" s="45">
        <f>VLOOKUP(A66,[1]Sheet1!$B$2:$AF$234,30,FALSE)</f>
        <v>4</v>
      </c>
      <c r="AE66" s="45">
        <f>VLOOKUP(A66,[1]Sheet1!$B$2:$AF$234,31,FALSE)</f>
        <v>22</v>
      </c>
      <c r="AF66" s="45">
        <f>VLOOKUP(A66,[1]Sheet1!$B$2:$AH$234,32,FALSE)</f>
        <v>4</v>
      </c>
      <c r="AG66" s="45">
        <f>VLOOKUP(A66,[1]Sheet1!$B$2:$AH$234,33,FALSE)</f>
        <v>170</v>
      </c>
      <c r="AH66" s="75">
        <f>VLOOKUP(A66,[1]Sheet1!$B$2:$AJ$234,34,FALSE)</f>
        <v>2</v>
      </c>
      <c r="AI66" s="75">
        <f>VLOOKUP(A66,[1]Sheet1!$B$2:$AJ$234,35,FALSE)</f>
        <v>11</v>
      </c>
      <c r="AJ66" s="45">
        <f>VLOOKUP(A66,[1]Sheet1!$B$2:$AL$234,36,FALSE)</f>
        <v>11</v>
      </c>
      <c r="AK66" s="45">
        <f>VLOOKUP(A66,[1]Sheet1!$B$2:$AL$234,37,FALSE)</f>
        <v>75</v>
      </c>
    </row>
    <row r="67" spans="1:37" ht="14.25" customHeight="1">
      <c r="A67" s="151" t="s">
        <v>407</v>
      </c>
      <c r="B67" s="81">
        <f>VLOOKUP(A67,[1]Sheet1!$B$2:$F$234,2,FALSE)</f>
        <v>50</v>
      </c>
      <c r="C67" s="81">
        <f>VLOOKUP(A67,[1]Sheet1!$B$2:$F$234,3,FALSE)</f>
        <v>349</v>
      </c>
      <c r="D67" s="75" t="str">
        <f>VLOOKUP(A67,[1]Sheet1!$B$2:$F$234,4,FALSE)</f>
        <v>-</v>
      </c>
      <c r="E67" s="75" t="str">
        <f>VLOOKUP(A67,[1]Sheet1!$B$2:$F$234,5,FALSE)</f>
        <v>-</v>
      </c>
      <c r="F67" s="75" t="str">
        <f>VLOOKUP(A67,[1]Sheet1!$B$2:$I$234,6,FALSE)</f>
        <v>-</v>
      </c>
      <c r="G67" s="75" t="str">
        <f>VLOOKUP(A67,[1]Sheet1!$B$2:$I$234,7,FALSE)</f>
        <v>-</v>
      </c>
      <c r="H67" s="45">
        <f>VLOOKUP(A67,[1]Sheet1!$B$2:$J$234,8,FALSE)</f>
        <v>2</v>
      </c>
      <c r="I67" s="45">
        <f>VLOOKUP(A67,[1]Sheet1!$B$2:$J$234,9,FALSE)</f>
        <v>40</v>
      </c>
      <c r="J67" s="45" t="str">
        <f>VLOOKUP(A67,[1]Sheet1!$B$2:$L$234,10,FALSE)</f>
        <v>-</v>
      </c>
      <c r="K67" s="45" t="str">
        <f>VLOOKUP(A67,[1]Sheet1!$B$2:$L$234,11,FALSE)</f>
        <v>-</v>
      </c>
      <c r="L67" s="75" t="str">
        <f>VLOOKUP(A67,[1]Sheet1!$B$2:$N$234,12,FALSE)</f>
        <v>-</v>
      </c>
      <c r="M67" s="75" t="str">
        <f>VLOOKUP(A67,[1]Sheet1!$B$2:$N$234,13,FALSE)</f>
        <v>-</v>
      </c>
      <c r="N67" s="75" t="str">
        <f>VLOOKUP(A67,[1]Sheet1!$B$2:$P$234,14,FALSE)</f>
        <v>-</v>
      </c>
      <c r="O67" s="75" t="str">
        <f>VLOOKUP(A67,[1]Sheet1!$B$2:$P$234,15,FALSE)</f>
        <v>-</v>
      </c>
      <c r="P67" s="45" t="str">
        <f>VLOOKUP(A67,[1]Sheet1!$B$2:$R$234,16,FALSE)</f>
        <v>-</v>
      </c>
      <c r="Q67" s="45" t="str">
        <f>VLOOKUP(A67,[1]Sheet1!$B$2:$R$234,17,FALSE)</f>
        <v>-</v>
      </c>
      <c r="R67" s="45">
        <f>VLOOKUP(A67,[1]Sheet1!$B$2:$T$234,18,FALSE)</f>
        <v>11</v>
      </c>
      <c r="S67" s="45">
        <f>VLOOKUP(A67,[1]Sheet1!$B$2:$T$234,19,FALSE)</f>
        <v>70</v>
      </c>
      <c r="T67" s="45">
        <f>VLOOKUP(A67,[1]Sheet1!$B$2:$V$234,20,FALSE)</f>
        <v>1</v>
      </c>
      <c r="U67" s="45">
        <f>VLOOKUP(A67,[1]Sheet1!$B$2:$V$234,21,FALSE)</f>
        <v>6</v>
      </c>
      <c r="V67" s="45">
        <f>VLOOKUP(A67,[1]Sheet1!$B$2:$X$234,22,FALSE)</f>
        <v>9</v>
      </c>
      <c r="W67" s="45">
        <f>VLOOKUP(A67,[1]Sheet1!$B$2:$X$234,23,FALSE)</f>
        <v>14</v>
      </c>
      <c r="X67" s="45">
        <f>VLOOKUP(A67,[1]Sheet1!$B$2:$AL$234,24,FALSE)</f>
        <v>5</v>
      </c>
      <c r="Y67" s="45">
        <f>VLOOKUP(A67,[1]Sheet1!$B$2:$AM$234,25,FALSE)</f>
        <v>31</v>
      </c>
      <c r="Z67" s="45">
        <f>VLOOKUP(A67,[1]Sheet1!$B$2:$AB$234,26,FALSE)</f>
        <v>4</v>
      </c>
      <c r="AA67" s="45">
        <f>VLOOKUP(A67,[1]Sheet1!$B$2:$AB$234,27,FALSE)</f>
        <v>22</v>
      </c>
      <c r="AB67" s="45">
        <f>VLOOKUP(A67,[1]Sheet1!$B$2:$AD$234,28,FALSE)</f>
        <v>3</v>
      </c>
      <c r="AC67" s="45">
        <f>VLOOKUP(A67,[1]Sheet1!$B$2:$AD$234,29,FALSE)</f>
        <v>6</v>
      </c>
      <c r="AD67" s="45">
        <f>VLOOKUP(A67,[1]Sheet1!$B$2:$AF$234,30,FALSE)</f>
        <v>4</v>
      </c>
      <c r="AE67" s="45">
        <f>VLOOKUP(A67,[1]Sheet1!$B$2:$AF$234,31,FALSE)</f>
        <v>39</v>
      </c>
      <c r="AF67" s="45">
        <f>VLOOKUP(A67,[1]Sheet1!$B$2:$AH$234,32,FALSE)</f>
        <v>9</v>
      </c>
      <c r="AG67" s="45">
        <f>VLOOKUP(A67,[1]Sheet1!$B$2:$AH$234,33,FALSE)</f>
        <v>119</v>
      </c>
      <c r="AH67" s="75" t="str">
        <f>VLOOKUP(A67,[1]Sheet1!$B$2:$AJ$234,34,FALSE)</f>
        <v>-</v>
      </c>
      <c r="AI67" s="75" t="str">
        <f>VLOOKUP(A67,[1]Sheet1!$B$2:$AJ$234,35,FALSE)</f>
        <v>-</v>
      </c>
      <c r="AJ67" s="45">
        <f>VLOOKUP(A67,[1]Sheet1!$B$2:$AL$234,36,FALSE)</f>
        <v>2</v>
      </c>
      <c r="AK67" s="45">
        <f>VLOOKUP(A67,[1]Sheet1!$B$2:$AL$234,37,FALSE)</f>
        <v>2</v>
      </c>
    </row>
    <row r="68" spans="1:37" ht="14.25" customHeight="1">
      <c r="A68" s="151" t="s">
        <v>446</v>
      </c>
      <c r="B68" s="81">
        <f>VLOOKUP(A68,[1]Sheet1!$B$2:$F$234,2,FALSE)</f>
        <v>57</v>
      </c>
      <c r="C68" s="81">
        <f>VLOOKUP(A68,[1]Sheet1!$B$2:$F$234,3,FALSE)</f>
        <v>445</v>
      </c>
      <c r="D68" s="75" t="str">
        <f>VLOOKUP(A68,[1]Sheet1!$B$2:$F$234,4,FALSE)</f>
        <v>-</v>
      </c>
      <c r="E68" s="75" t="str">
        <f>VLOOKUP(A68,[1]Sheet1!$B$2:$F$234,5,FALSE)</f>
        <v>-</v>
      </c>
      <c r="F68" s="75" t="str">
        <f>VLOOKUP(A68,[1]Sheet1!$B$2:$I$234,6,FALSE)</f>
        <v>-</v>
      </c>
      <c r="G68" s="75" t="str">
        <f>VLOOKUP(A68,[1]Sheet1!$B$2:$I$234,7,FALSE)</f>
        <v>-</v>
      </c>
      <c r="H68" s="45">
        <f>VLOOKUP(A68,[1]Sheet1!$B$2:$J$234,8,FALSE)</f>
        <v>1</v>
      </c>
      <c r="I68" s="45">
        <f>VLOOKUP(A68,[1]Sheet1!$B$2:$J$234,9,FALSE)</f>
        <v>1</v>
      </c>
      <c r="J68" s="45">
        <f>VLOOKUP(A68,[1]Sheet1!$B$2:$L$234,10,FALSE)</f>
        <v>1</v>
      </c>
      <c r="K68" s="45">
        <f>VLOOKUP(A68,[1]Sheet1!$B$2:$L$234,11,FALSE)</f>
        <v>8</v>
      </c>
      <c r="L68" s="75" t="str">
        <f>VLOOKUP(A68,[1]Sheet1!$B$2:$N$234,12,FALSE)</f>
        <v>-</v>
      </c>
      <c r="M68" s="75" t="str">
        <f>VLOOKUP(A68,[1]Sheet1!$B$2:$N$234,13,FALSE)</f>
        <v>-</v>
      </c>
      <c r="N68" s="75" t="str">
        <f>VLOOKUP(A68,[1]Sheet1!$B$2:$P$234,14,FALSE)</f>
        <v>-</v>
      </c>
      <c r="O68" s="75" t="str">
        <f>VLOOKUP(A68,[1]Sheet1!$B$2:$P$234,15,FALSE)</f>
        <v>-</v>
      </c>
      <c r="P68" s="45" t="str">
        <f>VLOOKUP(A68,[1]Sheet1!$B$2:$R$234,16,FALSE)</f>
        <v>-</v>
      </c>
      <c r="Q68" s="45" t="str">
        <f>VLOOKUP(A68,[1]Sheet1!$B$2:$R$234,17,FALSE)</f>
        <v>-</v>
      </c>
      <c r="R68" s="45">
        <f>VLOOKUP(A68,[1]Sheet1!$B$2:$T$234,18,FALSE)</f>
        <v>6</v>
      </c>
      <c r="S68" s="45">
        <f>VLOOKUP(A68,[1]Sheet1!$B$2:$T$234,19,FALSE)</f>
        <v>63</v>
      </c>
      <c r="T68" s="45" t="str">
        <f>VLOOKUP(A68,[1]Sheet1!$B$2:$V$234,20,FALSE)</f>
        <v>-</v>
      </c>
      <c r="U68" s="45" t="str">
        <f>VLOOKUP(A68,[1]Sheet1!$B$2:$V$234,21,FALSE)</f>
        <v>-</v>
      </c>
      <c r="V68" s="45">
        <f>VLOOKUP(A68,[1]Sheet1!$B$2:$X$234,22,FALSE)</f>
        <v>6</v>
      </c>
      <c r="W68" s="45">
        <f>VLOOKUP(A68,[1]Sheet1!$B$2:$X$234,23,FALSE)</f>
        <v>9</v>
      </c>
      <c r="X68" s="45">
        <f>VLOOKUP(A68,[1]Sheet1!$B$2:$AL$234,24,FALSE)</f>
        <v>1</v>
      </c>
      <c r="Y68" s="45">
        <f>VLOOKUP(A68,[1]Sheet1!$B$2:$AM$234,25,FALSE)</f>
        <v>1</v>
      </c>
      <c r="Z68" s="45">
        <f>VLOOKUP(A68,[1]Sheet1!$B$2:$AB$234,26,FALSE)</f>
        <v>34</v>
      </c>
      <c r="AA68" s="45">
        <f>VLOOKUP(A68,[1]Sheet1!$B$2:$AB$234,27,FALSE)</f>
        <v>121</v>
      </c>
      <c r="AB68" s="45" t="str">
        <f>VLOOKUP(A68,[1]Sheet1!$B$2:$AD$234,28,FALSE)</f>
        <v>-</v>
      </c>
      <c r="AC68" s="45" t="str">
        <f>VLOOKUP(A68,[1]Sheet1!$B$2:$AD$234,29,FALSE)</f>
        <v>-</v>
      </c>
      <c r="AD68" s="45">
        <f>VLOOKUP(A68,[1]Sheet1!$B$2:$AF$234,30,FALSE)</f>
        <v>1</v>
      </c>
      <c r="AE68" s="45">
        <f>VLOOKUP(A68,[1]Sheet1!$B$2:$AF$234,31,FALSE)</f>
        <v>154</v>
      </c>
      <c r="AF68" s="45">
        <f>VLOOKUP(A68,[1]Sheet1!$B$2:$AH$234,32,FALSE)</f>
        <v>4</v>
      </c>
      <c r="AG68" s="45">
        <f>VLOOKUP(A68,[1]Sheet1!$B$2:$AH$234,33,FALSE)</f>
        <v>82</v>
      </c>
      <c r="AH68" s="75" t="str">
        <f>VLOOKUP(A68,[1]Sheet1!$B$2:$AJ$234,34,FALSE)</f>
        <v>-</v>
      </c>
      <c r="AI68" s="75" t="str">
        <f>VLOOKUP(A68,[1]Sheet1!$B$2:$AJ$234,35,FALSE)</f>
        <v>-</v>
      </c>
      <c r="AJ68" s="45">
        <f>VLOOKUP(A68,[1]Sheet1!$B$2:$AL$234,36,FALSE)</f>
        <v>3</v>
      </c>
      <c r="AK68" s="45">
        <f>VLOOKUP(A68,[1]Sheet1!$B$2:$AL$234,37,FALSE)</f>
        <v>6</v>
      </c>
    </row>
    <row r="69" spans="1:37" ht="14.25" customHeight="1">
      <c r="A69" s="151" t="s">
        <v>96</v>
      </c>
      <c r="B69" s="81">
        <f>VLOOKUP(A69,[1]Sheet1!$B$2:$F$234,2,FALSE)</f>
        <v>25</v>
      </c>
      <c r="C69" s="81">
        <f>VLOOKUP(A69,[1]Sheet1!$B$2:$F$234,3,FALSE)</f>
        <v>532</v>
      </c>
      <c r="D69" s="75" t="str">
        <f>VLOOKUP(A69,[1]Sheet1!$B$2:$F$234,4,FALSE)</f>
        <v>-</v>
      </c>
      <c r="E69" s="75" t="str">
        <f>VLOOKUP(A69,[1]Sheet1!$B$2:$F$234,5,FALSE)</f>
        <v>-</v>
      </c>
      <c r="F69" s="75" t="str">
        <f>VLOOKUP(A69,[1]Sheet1!$B$2:$I$234,6,FALSE)</f>
        <v>-</v>
      </c>
      <c r="G69" s="75" t="str">
        <f>VLOOKUP(A69,[1]Sheet1!$B$2:$I$234,7,FALSE)</f>
        <v>-</v>
      </c>
      <c r="H69" s="45">
        <f>VLOOKUP(A69,[1]Sheet1!$B$2:$J$234,8,FALSE)</f>
        <v>5</v>
      </c>
      <c r="I69" s="45">
        <f>VLOOKUP(A69,[1]Sheet1!$B$2:$J$234,9,FALSE)</f>
        <v>15</v>
      </c>
      <c r="J69" s="45">
        <f>VLOOKUP(A69,[1]Sheet1!$B$2:$L$234,10,FALSE)</f>
        <v>4</v>
      </c>
      <c r="K69" s="45">
        <f>VLOOKUP(A69,[1]Sheet1!$B$2:$L$234,11,FALSE)</f>
        <v>326</v>
      </c>
      <c r="L69" s="75" t="str">
        <f>VLOOKUP(A69,[1]Sheet1!$B$2:$N$234,12,FALSE)</f>
        <v>-</v>
      </c>
      <c r="M69" s="75" t="str">
        <f>VLOOKUP(A69,[1]Sheet1!$B$2:$N$234,13,FALSE)</f>
        <v>-</v>
      </c>
      <c r="N69" s="75" t="str">
        <f>VLOOKUP(A69,[1]Sheet1!$B$2:$P$234,14,FALSE)</f>
        <v>-</v>
      </c>
      <c r="O69" s="75" t="str">
        <f>VLOOKUP(A69,[1]Sheet1!$B$2:$P$234,15,FALSE)</f>
        <v>-</v>
      </c>
      <c r="P69" s="45">
        <f>VLOOKUP(A69,[1]Sheet1!$B$2:$R$234,16,FALSE)</f>
        <v>1</v>
      </c>
      <c r="Q69" s="45">
        <f>VLOOKUP(A69,[1]Sheet1!$B$2:$R$234,17,FALSE)</f>
        <v>26</v>
      </c>
      <c r="R69" s="45">
        <f>VLOOKUP(A69,[1]Sheet1!$B$2:$T$234,18,FALSE)</f>
        <v>2</v>
      </c>
      <c r="S69" s="45">
        <f>VLOOKUP(A69,[1]Sheet1!$B$2:$T$234,19,FALSE)</f>
        <v>23</v>
      </c>
      <c r="T69" s="45" t="str">
        <f>VLOOKUP(A69,[1]Sheet1!$B$2:$V$234,20,FALSE)</f>
        <v>-</v>
      </c>
      <c r="U69" s="45" t="str">
        <f>VLOOKUP(A69,[1]Sheet1!$B$2:$V$234,21,FALSE)</f>
        <v>-</v>
      </c>
      <c r="V69" s="45" t="str">
        <f>VLOOKUP(A69,[1]Sheet1!$B$2:$X$234,22,FALSE)</f>
        <v>-</v>
      </c>
      <c r="W69" s="45" t="str">
        <f>VLOOKUP(A69,[1]Sheet1!$B$2:$X$234,23,FALSE)</f>
        <v>-</v>
      </c>
      <c r="X69" s="45">
        <f>VLOOKUP(A69,[1]Sheet1!$B$2:$AL$234,24,FALSE)</f>
        <v>1</v>
      </c>
      <c r="Y69" s="45">
        <f>VLOOKUP(A69,[1]Sheet1!$B$2:$AM$234,25,FALSE)</f>
        <v>1</v>
      </c>
      <c r="Z69" s="45" t="str">
        <f>VLOOKUP(A69,[1]Sheet1!$B$2:$AB$234,26,FALSE)</f>
        <v>-</v>
      </c>
      <c r="AA69" s="45" t="str">
        <f>VLOOKUP(A69,[1]Sheet1!$B$2:$AB$234,27,FALSE)</f>
        <v>-</v>
      </c>
      <c r="AB69" s="45">
        <f>VLOOKUP(A69,[1]Sheet1!$B$2:$AD$234,28,FALSE)</f>
        <v>1</v>
      </c>
      <c r="AC69" s="45">
        <f>VLOOKUP(A69,[1]Sheet1!$B$2:$AD$234,29,FALSE)</f>
        <v>1</v>
      </c>
      <c r="AD69" s="45" t="str">
        <f>VLOOKUP(A69,[1]Sheet1!$B$2:$AF$234,30,FALSE)</f>
        <v>-</v>
      </c>
      <c r="AE69" s="45" t="str">
        <f>VLOOKUP(A69,[1]Sheet1!$B$2:$AF$234,31,FALSE)</f>
        <v>-</v>
      </c>
      <c r="AF69" s="45">
        <f>VLOOKUP(A69,[1]Sheet1!$B$2:$AH$234,32,FALSE)</f>
        <v>6</v>
      </c>
      <c r="AG69" s="45">
        <f>VLOOKUP(A69,[1]Sheet1!$B$2:$AH$234,33,FALSE)</f>
        <v>106</v>
      </c>
      <c r="AH69" s="75" t="str">
        <f>VLOOKUP(A69,[1]Sheet1!$B$2:$AJ$234,34,FALSE)</f>
        <v>-</v>
      </c>
      <c r="AI69" s="75" t="str">
        <f>VLOOKUP(A69,[1]Sheet1!$B$2:$AJ$234,35,FALSE)</f>
        <v>-</v>
      </c>
      <c r="AJ69" s="45">
        <f>VLOOKUP(A69,[1]Sheet1!$B$2:$AL$234,36,FALSE)</f>
        <v>5</v>
      </c>
      <c r="AK69" s="45">
        <f>VLOOKUP(A69,[1]Sheet1!$B$2:$AL$234,37,FALSE)</f>
        <v>34</v>
      </c>
    </row>
    <row r="70" spans="1:37" ht="14.25" customHeight="1">
      <c r="A70" s="151" t="s">
        <v>60</v>
      </c>
      <c r="B70" s="81">
        <f>VLOOKUP(A70,[1]Sheet1!$B$2:$F$234,2,FALSE)</f>
        <v>102</v>
      </c>
      <c r="C70" s="81">
        <f>VLOOKUP(A70,[1]Sheet1!$B$2:$F$234,3,FALSE)</f>
        <v>1359</v>
      </c>
      <c r="D70" s="75">
        <f>VLOOKUP(A70,[1]Sheet1!$B$2:$F$234,4,FALSE)</f>
        <v>1</v>
      </c>
      <c r="E70" s="75">
        <f>VLOOKUP(A70,[1]Sheet1!$B$2:$F$234,5,FALSE)</f>
        <v>17</v>
      </c>
      <c r="F70" s="75" t="str">
        <f>VLOOKUP(A70,[1]Sheet1!$B$2:$I$234,6,FALSE)</f>
        <v>-</v>
      </c>
      <c r="G70" s="75" t="str">
        <f>VLOOKUP(A70,[1]Sheet1!$B$2:$I$234,7,FALSE)</f>
        <v>-</v>
      </c>
      <c r="H70" s="45">
        <f>VLOOKUP(A70,[1]Sheet1!$B$2:$J$234,8,FALSE)</f>
        <v>18</v>
      </c>
      <c r="I70" s="45">
        <f>VLOOKUP(A70,[1]Sheet1!$B$2:$J$234,9,FALSE)</f>
        <v>131</v>
      </c>
      <c r="J70" s="45">
        <f>VLOOKUP(A70,[1]Sheet1!$B$2:$L$234,10,FALSE)</f>
        <v>3</v>
      </c>
      <c r="K70" s="45">
        <f>VLOOKUP(A70,[1]Sheet1!$B$2:$L$234,11,FALSE)</f>
        <v>42</v>
      </c>
      <c r="L70" s="75" t="str">
        <f>VLOOKUP(A70,[1]Sheet1!$B$2:$N$234,12,FALSE)</f>
        <v>-</v>
      </c>
      <c r="M70" s="75" t="str">
        <f>VLOOKUP(A70,[1]Sheet1!$B$2:$N$234,13,FALSE)</f>
        <v>-</v>
      </c>
      <c r="N70" s="75">
        <f>VLOOKUP(A70,[1]Sheet1!$B$2:$P$234,14,FALSE)</f>
        <v>1</v>
      </c>
      <c r="O70" s="75">
        <f>VLOOKUP(A70,[1]Sheet1!$B$2:$P$234,15,FALSE)</f>
        <v>70</v>
      </c>
      <c r="P70" s="45">
        <f>VLOOKUP(A70,[1]Sheet1!$B$2:$R$234,16,FALSE)</f>
        <v>5</v>
      </c>
      <c r="Q70" s="45">
        <f>VLOOKUP(A70,[1]Sheet1!$B$2:$R$234,17,FALSE)</f>
        <v>36</v>
      </c>
      <c r="R70" s="45">
        <f>VLOOKUP(A70,[1]Sheet1!$B$2:$T$234,18,FALSE)</f>
        <v>18</v>
      </c>
      <c r="S70" s="45">
        <f>VLOOKUP(A70,[1]Sheet1!$B$2:$T$234,19,FALSE)</f>
        <v>281</v>
      </c>
      <c r="T70" s="45">
        <f>VLOOKUP(A70,[1]Sheet1!$B$2:$V$234,20,FALSE)</f>
        <v>3</v>
      </c>
      <c r="U70" s="45">
        <f>VLOOKUP(A70,[1]Sheet1!$B$2:$V$234,21,FALSE)</f>
        <v>57</v>
      </c>
      <c r="V70" s="45">
        <f>VLOOKUP(A70,[1]Sheet1!$B$2:$X$234,22,FALSE)</f>
        <v>4</v>
      </c>
      <c r="W70" s="45">
        <f>VLOOKUP(A70,[1]Sheet1!$B$2:$X$234,23,FALSE)</f>
        <v>16</v>
      </c>
      <c r="X70" s="45">
        <f>VLOOKUP(A70,[1]Sheet1!$B$2:$AL$234,24,FALSE)</f>
        <v>5</v>
      </c>
      <c r="Y70" s="45">
        <f>VLOOKUP(A70,[1]Sheet1!$B$2:$AM$234,25,FALSE)</f>
        <v>28</v>
      </c>
      <c r="Z70" s="45">
        <f>VLOOKUP(A70,[1]Sheet1!$B$2:$AB$234,26,FALSE)</f>
        <v>11</v>
      </c>
      <c r="AA70" s="45">
        <f>VLOOKUP(A70,[1]Sheet1!$B$2:$AB$234,27,FALSE)</f>
        <v>108</v>
      </c>
      <c r="AB70" s="45">
        <f>VLOOKUP(A70,[1]Sheet1!$B$2:$AD$234,28,FALSE)</f>
        <v>8</v>
      </c>
      <c r="AC70" s="45">
        <f>VLOOKUP(A70,[1]Sheet1!$B$2:$AD$234,29,FALSE)</f>
        <v>73</v>
      </c>
      <c r="AD70" s="45">
        <f>VLOOKUP(A70,[1]Sheet1!$B$2:$AF$234,30,FALSE)</f>
        <v>2</v>
      </c>
      <c r="AE70" s="45">
        <f>VLOOKUP(A70,[1]Sheet1!$B$2:$AF$234,31,FALSE)</f>
        <v>45</v>
      </c>
      <c r="AF70" s="45">
        <f>VLOOKUP(A70,[1]Sheet1!$B$2:$AH$234,32,FALSE)</f>
        <v>14</v>
      </c>
      <c r="AG70" s="45">
        <f>VLOOKUP(A70,[1]Sheet1!$B$2:$AH$234,33,FALSE)</f>
        <v>355</v>
      </c>
      <c r="AH70" s="75" t="str">
        <f>VLOOKUP(A70,[1]Sheet1!$B$2:$AJ$234,34,FALSE)</f>
        <v>-</v>
      </c>
      <c r="AI70" s="75" t="str">
        <f>VLOOKUP(A70,[1]Sheet1!$B$2:$AJ$234,35,FALSE)</f>
        <v>-</v>
      </c>
      <c r="AJ70" s="45">
        <f>VLOOKUP(A70,[1]Sheet1!$B$2:$AL$234,36,FALSE)</f>
        <v>9</v>
      </c>
      <c r="AK70" s="45">
        <f>VLOOKUP(A70,[1]Sheet1!$B$2:$AL$234,37,FALSE)</f>
        <v>100</v>
      </c>
    </row>
    <row r="71" spans="1:37" ht="14.25" customHeight="1">
      <c r="A71" s="151" t="s">
        <v>447</v>
      </c>
      <c r="B71" s="81">
        <f>VLOOKUP(A71,[1]Sheet1!$B$2:$F$234,2,FALSE)</f>
        <v>9</v>
      </c>
      <c r="C71" s="81">
        <f>VLOOKUP(A71,[1]Sheet1!$B$2:$F$234,3,FALSE)</f>
        <v>14</v>
      </c>
      <c r="D71" s="75" t="str">
        <f>VLOOKUP(A71,[1]Sheet1!$B$2:$F$234,4,FALSE)</f>
        <v>-</v>
      </c>
      <c r="E71" s="75" t="str">
        <f>VLOOKUP(A71,[1]Sheet1!$B$2:$F$234,5,FALSE)</f>
        <v>-</v>
      </c>
      <c r="F71" s="75" t="str">
        <f>VLOOKUP(A71,[1]Sheet1!$B$2:$I$234,6,FALSE)</f>
        <v>-</v>
      </c>
      <c r="G71" s="75" t="str">
        <f>VLOOKUP(A71,[1]Sheet1!$B$2:$I$234,7,FALSE)</f>
        <v>-</v>
      </c>
      <c r="H71" s="45">
        <f>VLOOKUP(A71,[1]Sheet1!$B$2:$J$234,8,FALSE)</f>
        <v>3</v>
      </c>
      <c r="I71" s="45">
        <f>VLOOKUP(A71,[1]Sheet1!$B$2:$J$234,9,FALSE)</f>
        <v>6</v>
      </c>
      <c r="J71" s="45">
        <f>VLOOKUP(A71,[1]Sheet1!$B$2:$L$234,10,FALSE)</f>
        <v>1</v>
      </c>
      <c r="K71" s="45">
        <f>VLOOKUP(A71,[1]Sheet1!$B$2:$L$234,11,FALSE)</f>
        <v>2</v>
      </c>
      <c r="L71" s="75" t="str">
        <f>VLOOKUP(A71,[1]Sheet1!$B$2:$N$234,12,FALSE)</f>
        <v>-</v>
      </c>
      <c r="M71" s="75" t="str">
        <f>VLOOKUP(A71,[1]Sheet1!$B$2:$N$234,13,FALSE)</f>
        <v>-</v>
      </c>
      <c r="N71" s="75" t="str">
        <f>VLOOKUP(A71,[1]Sheet1!$B$2:$P$234,14,FALSE)</f>
        <v>-</v>
      </c>
      <c r="O71" s="75" t="str">
        <f>VLOOKUP(A71,[1]Sheet1!$B$2:$P$234,15,FALSE)</f>
        <v>-</v>
      </c>
      <c r="P71" s="45" t="str">
        <f>VLOOKUP(A71,[1]Sheet1!$B$2:$R$234,16,FALSE)</f>
        <v>-</v>
      </c>
      <c r="Q71" s="45" t="str">
        <f>VLOOKUP(A71,[1]Sheet1!$B$2:$R$234,17,FALSE)</f>
        <v>-</v>
      </c>
      <c r="R71" s="45">
        <f>VLOOKUP(A71,[1]Sheet1!$B$2:$T$234,18,FALSE)</f>
        <v>1</v>
      </c>
      <c r="S71" s="45">
        <f>VLOOKUP(A71,[1]Sheet1!$B$2:$T$234,19,FALSE)</f>
        <v>3</v>
      </c>
      <c r="T71" s="45" t="str">
        <f>VLOOKUP(A71,[1]Sheet1!$B$2:$V$234,20,FALSE)</f>
        <v>-</v>
      </c>
      <c r="U71" s="45" t="str">
        <f>VLOOKUP(A71,[1]Sheet1!$B$2:$V$234,21,FALSE)</f>
        <v>-</v>
      </c>
      <c r="V71" s="45" t="str">
        <f>VLOOKUP(A71,[1]Sheet1!$B$2:$X$234,22,FALSE)</f>
        <v>-</v>
      </c>
      <c r="W71" s="45" t="str">
        <f>VLOOKUP(A71,[1]Sheet1!$B$2:$X$234,23,FALSE)</f>
        <v>-</v>
      </c>
      <c r="X71" s="45">
        <f>VLOOKUP(A71,[1]Sheet1!$B$2:$AL$234,24,FALSE)</f>
        <v>1</v>
      </c>
      <c r="Y71" s="45">
        <f>VLOOKUP(A71,[1]Sheet1!$B$2:$AM$234,25,FALSE)</f>
        <v>1</v>
      </c>
      <c r="Z71" s="45" t="str">
        <f>VLOOKUP(A71,[1]Sheet1!$B$2:$AB$234,26,FALSE)</f>
        <v>-</v>
      </c>
      <c r="AA71" s="45" t="str">
        <f>VLOOKUP(A71,[1]Sheet1!$B$2:$AB$234,27,FALSE)</f>
        <v>-</v>
      </c>
      <c r="AB71" s="45" t="str">
        <f>VLOOKUP(A71,[1]Sheet1!$B$2:$AD$234,28,FALSE)</f>
        <v>-</v>
      </c>
      <c r="AC71" s="45" t="str">
        <f>VLOOKUP(A71,[1]Sheet1!$B$2:$AD$234,29,FALSE)</f>
        <v>-</v>
      </c>
      <c r="AD71" s="45" t="str">
        <f>VLOOKUP(A71,[1]Sheet1!$B$2:$AF$234,30,FALSE)</f>
        <v>-</v>
      </c>
      <c r="AE71" s="45" t="str">
        <f>VLOOKUP(A71,[1]Sheet1!$B$2:$AF$234,31,FALSE)</f>
        <v>-</v>
      </c>
      <c r="AF71" s="45" t="str">
        <f>VLOOKUP(A71,[1]Sheet1!$B$2:$AH$234,32,FALSE)</f>
        <v>-</v>
      </c>
      <c r="AG71" s="45" t="str">
        <f>VLOOKUP(A71,[1]Sheet1!$B$2:$AH$234,33,FALSE)</f>
        <v>-</v>
      </c>
      <c r="AH71" s="75" t="str">
        <f>VLOOKUP(A71,[1]Sheet1!$B$2:$AJ$234,34,FALSE)</f>
        <v>-</v>
      </c>
      <c r="AI71" s="75" t="str">
        <f>VLOOKUP(A71,[1]Sheet1!$B$2:$AJ$234,35,FALSE)</f>
        <v>-</v>
      </c>
      <c r="AJ71" s="45">
        <f>VLOOKUP(A71,[1]Sheet1!$B$2:$AL$234,36,FALSE)</f>
        <v>3</v>
      </c>
      <c r="AK71" s="45">
        <f>VLOOKUP(A71,[1]Sheet1!$B$2:$AL$234,37,FALSE)</f>
        <v>2</v>
      </c>
    </row>
    <row r="72" spans="1:37" ht="14.25" customHeight="1">
      <c r="A72" s="151" t="s">
        <v>232</v>
      </c>
      <c r="B72" s="81">
        <f>VLOOKUP(A72,[1]Sheet1!$B$2:$F$234,2,FALSE)</f>
        <v>8</v>
      </c>
      <c r="C72" s="81">
        <f>VLOOKUP(A72,[1]Sheet1!$B$2:$F$234,3,FALSE)</f>
        <v>52</v>
      </c>
      <c r="D72" s="75" t="str">
        <f>VLOOKUP(A72,[1]Sheet1!$B$2:$F$234,4,FALSE)</f>
        <v>-</v>
      </c>
      <c r="E72" s="75" t="str">
        <f>VLOOKUP(A72,[1]Sheet1!$B$2:$F$234,5,FALSE)</f>
        <v>-</v>
      </c>
      <c r="F72" s="75" t="str">
        <f>VLOOKUP(A72,[1]Sheet1!$B$2:$I$234,6,FALSE)</f>
        <v>-</v>
      </c>
      <c r="G72" s="75" t="str">
        <f>VLOOKUP(A72,[1]Sheet1!$B$2:$I$234,7,FALSE)</f>
        <v>-</v>
      </c>
      <c r="H72" s="45" t="str">
        <f>VLOOKUP(A72,[1]Sheet1!$B$2:$J$234,8,FALSE)</f>
        <v>-</v>
      </c>
      <c r="I72" s="45" t="str">
        <f>VLOOKUP(A72,[1]Sheet1!$B$2:$J$234,9,FALSE)</f>
        <v>-</v>
      </c>
      <c r="J72" s="45">
        <f>VLOOKUP(A72,[1]Sheet1!$B$2:$L$234,10,FALSE)</f>
        <v>1</v>
      </c>
      <c r="K72" s="45">
        <f>VLOOKUP(A72,[1]Sheet1!$B$2:$L$234,11,FALSE)</f>
        <v>2</v>
      </c>
      <c r="L72" s="75" t="str">
        <f>VLOOKUP(A72,[1]Sheet1!$B$2:$N$234,12,FALSE)</f>
        <v>-</v>
      </c>
      <c r="M72" s="75" t="str">
        <f>VLOOKUP(A72,[1]Sheet1!$B$2:$N$234,13,FALSE)</f>
        <v>-</v>
      </c>
      <c r="N72" s="75" t="str">
        <f>VLOOKUP(A72,[1]Sheet1!$B$2:$P$234,14,FALSE)</f>
        <v>-</v>
      </c>
      <c r="O72" s="75" t="str">
        <f>VLOOKUP(A72,[1]Sheet1!$B$2:$P$234,15,FALSE)</f>
        <v>-</v>
      </c>
      <c r="P72" s="45" t="str">
        <f>VLOOKUP(A72,[1]Sheet1!$B$2:$R$234,16,FALSE)</f>
        <v>-</v>
      </c>
      <c r="Q72" s="45" t="str">
        <f>VLOOKUP(A72,[1]Sheet1!$B$2:$R$234,17,FALSE)</f>
        <v>-</v>
      </c>
      <c r="R72" s="45">
        <f>VLOOKUP(A72,[1]Sheet1!$B$2:$T$234,18,FALSE)</f>
        <v>4</v>
      </c>
      <c r="S72" s="45">
        <f>VLOOKUP(A72,[1]Sheet1!$B$2:$T$234,19,FALSE)</f>
        <v>17</v>
      </c>
      <c r="T72" s="45" t="str">
        <f>VLOOKUP(A72,[1]Sheet1!$B$2:$V$234,20,FALSE)</f>
        <v>-</v>
      </c>
      <c r="U72" s="45" t="str">
        <f>VLOOKUP(A72,[1]Sheet1!$B$2:$V$234,21,FALSE)</f>
        <v>-</v>
      </c>
      <c r="V72" s="45" t="str">
        <f>VLOOKUP(A72,[1]Sheet1!$B$2:$X$234,22,FALSE)</f>
        <v>-</v>
      </c>
      <c r="W72" s="45" t="str">
        <f>VLOOKUP(A72,[1]Sheet1!$B$2:$X$234,23,FALSE)</f>
        <v>-</v>
      </c>
      <c r="X72" s="45">
        <f>VLOOKUP(A72,[1]Sheet1!$B$2:$AL$234,24,FALSE)</f>
        <v>1</v>
      </c>
      <c r="Y72" s="45">
        <f>VLOOKUP(A72,[1]Sheet1!$B$2:$AM$234,25,FALSE)</f>
        <v>8</v>
      </c>
      <c r="Z72" s="45" t="str">
        <f>VLOOKUP(A72,[1]Sheet1!$B$2:$AB$234,26,FALSE)</f>
        <v>-</v>
      </c>
      <c r="AA72" s="45" t="str">
        <f>VLOOKUP(A72,[1]Sheet1!$B$2:$AB$234,27,FALSE)</f>
        <v>-</v>
      </c>
      <c r="AB72" s="45" t="str">
        <f>VLOOKUP(A72,[1]Sheet1!$B$2:$AD$234,28,FALSE)</f>
        <v>-</v>
      </c>
      <c r="AC72" s="45" t="str">
        <f>VLOOKUP(A72,[1]Sheet1!$B$2:$AD$234,29,FALSE)</f>
        <v>-</v>
      </c>
      <c r="AD72" s="45" t="str">
        <f>VLOOKUP(A72,[1]Sheet1!$B$2:$AF$234,30,FALSE)</f>
        <v>-</v>
      </c>
      <c r="AE72" s="45" t="str">
        <f>VLOOKUP(A72,[1]Sheet1!$B$2:$AF$234,31,FALSE)</f>
        <v>-</v>
      </c>
      <c r="AF72" s="45">
        <f>VLOOKUP(A72,[1]Sheet1!$B$2:$AH$234,32,FALSE)</f>
        <v>1</v>
      </c>
      <c r="AG72" s="45">
        <f>VLOOKUP(A72,[1]Sheet1!$B$2:$AH$234,33,FALSE)</f>
        <v>19</v>
      </c>
      <c r="AH72" s="75">
        <f>VLOOKUP(A72,[1]Sheet1!$B$2:$AJ$234,34,FALSE)</f>
        <v>1</v>
      </c>
      <c r="AI72" s="75">
        <f>VLOOKUP(A72,[1]Sheet1!$B$2:$AJ$234,35,FALSE)</f>
        <v>6</v>
      </c>
      <c r="AJ72" s="45" t="str">
        <f>VLOOKUP(A72,[1]Sheet1!$B$2:$AL$234,36,FALSE)</f>
        <v>-</v>
      </c>
      <c r="AK72" s="45" t="str">
        <f>VLOOKUP(A72,[1]Sheet1!$B$2:$AL$234,37,FALSE)</f>
        <v>-</v>
      </c>
    </row>
    <row r="73" spans="1:37" ht="14.25" customHeight="1">
      <c r="A73" s="151" t="s">
        <v>450</v>
      </c>
      <c r="B73" s="81">
        <f>VLOOKUP(A73,[1]Sheet1!$B$2:$F$234,2,FALSE)</f>
        <v>57</v>
      </c>
      <c r="C73" s="81">
        <f>VLOOKUP(A73,[1]Sheet1!$B$2:$F$234,3,FALSE)</f>
        <v>164</v>
      </c>
      <c r="D73" s="75" t="str">
        <f>VLOOKUP(A73,[1]Sheet1!$B$2:$F$234,4,FALSE)</f>
        <v>-</v>
      </c>
      <c r="E73" s="75" t="str">
        <f>VLOOKUP(A73,[1]Sheet1!$B$2:$F$234,5,FALSE)</f>
        <v>-</v>
      </c>
      <c r="F73" s="75" t="str">
        <f>VLOOKUP(A73,[1]Sheet1!$B$2:$I$234,6,FALSE)</f>
        <v>-</v>
      </c>
      <c r="G73" s="75" t="str">
        <f>VLOOKUP(A73,[1]Sheet1!$B$2:$I$234,7,FALSE)</f>
        <v>-</v>
      </c>
      <c r="H73" s="45">
        <f>VLOOKUP(A73,[1]Sheet1!$B$2:$J$234,8,FALSE)</f>
        <v>4</v>
      </c>
      <c r="I73" s="45">
        <f>VLOOKUP(A73,[1]Sheet1!$B$2:$J$234,9,FALSE)</f>
        <v>14</v>
      </c>
      <c r="J73" s="45">
        <f>VLOOKUP(A73,[1]Sheet1!$B$2:$L$234,10,FALSE)</f>
        <v>2</v>
      </c>
      <c r="K73" s="45">
        <f>VLOOKUP(A73,[1]Sheet1!$B$2:$L$234,11,FALSE)</f>
        <v>7</v>
      </c>
      <c r="L73" s="75" t="str">
        <f>VLOOKUP(A73,[1]Sheet1!$B$2:$N$234,12,FALSE)</f>
        <v>-</v>
      </c>
      <c r="M73" s="75" t="str">
        <f>VLOOKUP(A73,[1]Sheet1!$B$2:$N$234,13,FALSE)</f>
        <v>-</v>
      </c>
      <c r="N73" s="75">
        <f>VLOOKUP(A73,[1]Sheet1!$B$2:$P$234,14,FALSE)</f>
        <v>1</v>
      </c>
      <c r="O73" s="75">
        <f>VLOOKUP(A73,[1]Sheet1!$B$2:$P$234,15,FALSE)</f>
        <v>3</v>
      </c>
      <c r="P73" s="45" t="str">
        <f>VLOOKUP(A73,[1]Sheet1!$B$2:$R$234,16,FALSE)</f>
        <v>-</v>
      </c>
      <c r="Q73" s="45" t="str">
        <f>VLOOKUP(A73,[1]Sheet1!$B$2:$R$234,17,FALSE)</f>
        <v>-</v>
      </c>
      <c r="R73" s="45">
        <f>VLOOKUP(A73,[1]Sheet1!$B$2:$T$234,18,FALSE)</f>
        <v>10</v>
      </c>
      <c r="S73" s="45">
        <f>VLOOKUP(A73,[1]Sheet1!$B$2:$T$234,19,FALSE)</f>
        <v>19</v>
      </c>
      <c r="T73" s="45" t="str">
        <f>VLOOKUP(A73,[1]Sheet1!$B$2:$V$234,20,FALSE)</f>
        <v>-</v>
      </c>
      <c r="U73" s="45" t="str">
        <f>VLOOKUP(A73,[1]Sheet1!$B$2:$V$234,21,FALSE)</f>
        <v>-</v>
      </c>
      <c r="V73" s="45">
        <f>VLOOKUP(A73,[1]Sheet1!$B$2:$X$234,22,FALSE)</f>
        <v>1</v>
      </c>
      <c r="W73" s="45">
        <f>VLOOKUP(A73,[1]Sheet1!$B$2:$X$234,23,FALSE)</f>
        <v>1</v>
      </c>
      <c r="X73" s="45" t="str">
        <f>VLOOKUP(A73,[1]Sheet1!$B$2:$AL$234,24,FALSE)</f>
        <v>-</v>
      </c>
      <c r="Y73" s="45" t="str">
        <f>VLOOKUP(A73,[1]Sheet1!$B$2:$AM$234,25,FALSE)</f>
        <v>-</v>
      </c>
      <c r="Z73" s="45">
        <f>VLOOKUP(A73,[1]Sheet1!$B$2:$AB$234,26,FALSE)</f>
        <v>36</v>
      </c>
      <c r="AA73" s="45">
        <f>VLOOKUP(A73,[1]Sheet1!$B$2:$AB$234,27,FALSE)</f>
        <v>105</v>
      </c>
      <c r="AB73" s="45">
        <f>VLOOKUP(A73,[1]Sheet1!$B$2:$AD$234,28,FALSE)</f>
        <v>2</v>
      </c>
      <c r="AC73" s="45">
        <f>VLOOKUP(A73,[1]Sheet1!$B$2:$AD$234,29,FALSE)</f>
        <v>8</v>
      </c>
      <c r="AD73" s="45" t="str">
        <f>VLOOKUP(A73,[1]Sheet1!$B$2:$AF$234,30,FALSE)</f>
        <v>-</v>
      </c>
      <c r="AE73" s="45" t="str">
        <f>VLOOKUP(A73,[1]Sheet1!$B$2:$AF$234,31,FALSE)</f>
        <v>-</v>
      </c>
      <c r="AF73" s="45">
        <f>VLOOKUP(A73,[1]Sheet1!$B$2:$AH$234,32,FALSE)</f>
        <v>1</v>
      </c>
      <c r="AG73" s="45">
        <f>VLOOKUP(A73,[1]Sheet1!$B$2:$AH$234,33,FALSE)</f>
        <v>7</v>
      </c>
      <c r="AH73" s="75" t="str">
        <f>VLOOKUP(A73,[1]Sheet1!$B$2:$AJ$234,34,FALSE)</f>
        <v>-</v>
      </c>
      <c r="AI73" s="75" t="str">
        <f>VLOOKUP(A73,[1]Sheet1!$B$2:$AJ$234,35,FALSE)</f>
        <v>-</v>
      </c>
      <c r="AJ73" s="45" t="str">
        <f>VLOOKUP(A73,[1]Sheet1!$B$2:$AL$234,36,FALSE)</f>
        <v>-</v>
      </c>
      <c r="AK73" s="45" t="str">
        <f>VLOOKUP(A73,[1]Sheet1!$B$2:$AL$234,37,FALSE)</f>
        <v>-</v>
      </c>
    </row>
    <row r="74" spans="1:37" ht="14.25" customHeight="1">
      <c r="A74" s="151" t="s">
        <v>451</v>
      </c>
      <c r="B74" s="81">
        <f>VLOOKUP(A74,[1]Sheet1!$B$2:$F$234,2,FALSE)</f>
        <v>26</v>
      </c>
      <c r="C74" s="81">
        <f>VLOOKUP(A74,[1]Sheet1!$B$2:$F$234,3,FALSE)</f>
        <v>77</v>
      </c>
      <c r="D74" s="75" t="str">
        <f>VLOOKUP(A74,[1]Sheet1!$B$2:$F$234,4,FALSE)</f>
        <v>-</v>
      </c>
      <c r="E74" s="75" t="str">
        <f>VLOOKUP(A74,[1]Sheet1!$B$2:$F$234,5,FALSE)</f>
        <v>-</v>
      </c>
      <c r="F74" s="75" t="str">
        <f>VLOOKUP(A74,[1]Sheet1!$B$2:$I$234,6,FALSE)</f>
        <v>-</v>
      </c>
      <c r="G74" s="75" t="str">
        <f>VLOOKUP(A74,[1]Sheet1!$B$2:$I$234,7,FALSE)</f>
        <v>-</v>
      </c>
      <c r="H74" s="45">
        <f>VLOOKUP(A74,[1]Sheet1!$B$2:$J$234,8,FALSE)</f>
        <v>2</v>
      </c>
      <c r="I74" s="45">
        <f>VLOOKUP(A74,[1]Sheet1!$B$2:$J$234,9,FALSE)</f>
        <v>3</v>
      </c>
      <c r="J74" s="45" t="str">
        <f>VLOOKUP(A74,[1]Sheet1!$B$2:$L$234,10,FALSE)</f>
        <v>-</v>
      </c>
      <c r="K74" s="45" t="str">
        <f>VLOOKUP(A74,[1]Sheet1!$B$2:$L$234,11,FALSE)</f>
        <v>-</v>
      </c>
      <c r="L74" s="75" t="str">
        <f>VLOOKUP(A74,[1]Sheet1!$B$2:$N$234,12,FALSE)</f>
        <v>-</v>
      </c>
      <c r="M74" s="75" t="str">
        <f>VLOOKUP(A74,[1]Sheet1!$B$2:$N$234,13,FALSE)</f>
        <v>-</v>
      </c>
      <c r="N74" s="75" t="str">
        <f>VLOOKUP(A74,[1]Sheet1!$B$2:$P$234,14,FALSE)</f>
        <v>-</v>
      </c>
      <c r="O74" s="75" t="str">
        <f>VLOOKUP(A74,[1]Sheet1!$B$2:$P$234,15,FALSE)</f>
        <v>-</v>
      </c>
      <c r="P74" s="45" t="str">
        <f>VLOOKUP(A74,[1]Sheet1!$B$2:$R$234,16,FALSE)</f>
        <v>-</v>
      </c>
      <c r="Q74" s="45" t="str">
        <f>VLOOKUP(A74,[1]Sheet1!$B$2:$R$234,17,FALSE)</f>
        <v>-</v>
      </c>
      <c r="R74" s="45">
        <f>VLOOKUP(A74,[1]Sheet1!$B$2:$T$234,18,FALSE)</f>
        <v>6</v>
      </c>
      <c r="S74" s="45">
        <f>VLOOKUP(A74,[1]Sheet1!$B$2:$T$234,19,FALSE)</f>
        <v>30</v>
      </c>
      <c r="T74" s="45" t="str">
        <f>VLOOKUP(A74,[1]Sheet1!$B$2:$V$234,20,FALSE)</f>
        <v>-</v>
      </c>
      <c r="U74" s="45" t="str">
        <f>VLOOKUP(A74,[1]Sheet1!$B$2:$V$234,21,FALSE)</f>
        <v>-</v>
      </c>
      <c r="V74" s="45">
        <f>VLOOKUP(A74,[1]Sheet1!$B$2:$X$234,22,FALSE)</f>
        <v>3</v>
      </c>
      <c r="W74" s="45">
        <f>VLOOKUP(A74,[1]Sheet1!$B$2:$X$234,23,FALSE)</f>
        <v>6</v>
      </c>
      <c r="X74" s="45">
        <f>VLOOKUP(A74,[1]Sheet1!$B$2:$AL$234,24,FALSE)</f>
        <v>5</v>
      </c>
      <c r="Y74" s="45">
        <f>VLOOKUP(A74,[1]Sheet1!$B$2:$AM$234,25,FALSE)</f>
        <v>25</v>
      </c>
      <c r="Z74" s="45">
        <f>VLOOKUP(A74,[1]Sheet1!$B$2:$AB$234,26,FALSE)</f>
        <v>2</v>
      </c>
      <c r="AA74" s="45">
        <f>VLOOKUP(A74,[1]Sheet1!$B$2:$AB$234,27,FALSE)</f>
        <v>4</v>
      </c>
      <c r="AB74" s="45">
        <f>VLOOKUP(A74,[1]Sheet1!$B$2:$AD$234,28,FALSE)</f>
        <v>3</v>
      </c>
      <c r="AC74" s="45">
        <f>VLOOKUP(A74,[1]Sheet1!$B$2:$AD$234,29,FALSE)</f>
        <v>3</v>
      </c>
      <c r="AD74" s="45">
        <f>VLOOKUP(A74,[1]Sheet1!$B$2:$AF$234,30,FALSE)</f>
        <v>3</v>
      </c>
      <c r="AE74" s="45">
        <f>VLOOKUP(A74,[1]Sheet1!$B$2:$AF$234,31,FALSE)</f>
        <v>5</v>
      </c>
      <c r="AF74" s="45" t="str">
        <f>VLOOKUP(A74,[1]Sheet1!$B$2:$AH$234,32,FALSE)</f>
        <v>-</v>
      </c>
      <c r="AG74" s="45" t="str">
        <f>VLOOKUP(A74,[1]Sheet1!$B$2:$AH$234,33,FALSE)</f>
        <v>-</v>
      </c>
      <c r="AH74" s="75" t="str">
        <f>VLOOKUP(A74,[1]Sheet1!$B$2:$AJ$234,34,FALSE)</f>
        <v>-</v>
      </c>
      <c r="AI74" s="75" t="str">
        <f>VLOOKUP(A74,[1]Sheet1!$B$2:$AJ$234,35,FALSE)</f>
        <v>-</v>
      </c>
      <c r="AJ74" s="45">
        <f>VLOOKUP(A74,[1]Sheet1!$B$2:$AL$234,36,FALSE)</f>
        <v>2</v>
      </c>
      <c r="AK74" s="45">
        <f>VLOOKUP(A74,[1]Sheet1!$B$2:$AL$234,37,FALSE)</f>
        <v>1</v>
      </c>
    </row>
    <row r="75" spans="1:37" ht="14.25" customHeight="1">
      <c r="A75" s="151" t="s">
        <v>235</v>
      </c>
      <c r="B75" s="81">
        <f>VLOOKUP(A75,[1]Sheet1!$B$2:$F$234,2,FALSE)</f>
        <v>383</v>
      </c>
      <c r="C75" s="81">
        <f>VLOOKUP(A75,[1]Sheet1!$B$2:$F$234,3,FALSE)</f>
        <v>4147</v>
      </c>
      <c r="D75" s="75">
        <f>VLOOKUP(A75,[1]Sheet1!$B$2:$F$234,4,FALSE)</f>
        <v>1</v>
      </c>
      <c r="E75" s="75">
        <f>VLOOKUP(A75,[1]Sheet1!$B$2:$F$234,5,FALSE)</f>
        <v>4</v>
      </c>
      <c r="F75" s="75" t="str">
        <f>VLOOKUP(A75,[1]Sheet1!$B$2:$I$234,6,FALSE)</f>
        <v>-</v>
      </c>
      <c r="G75" s="75" t="str">
        <f>VLOOKUP(A75,[1]Sheet1!$B$2:$I$234,7,FALSE)</f>
        <v>-</v>
      </c>
      <c r="H75" s="45">
        <f>VLOOKUP(A75,[1]Sheet1!$B$2:$J$234,8,FALSE)</f>
        <v>50</v>
      </c>
      <c r="I75" s="45">
        <f>VLOOKUP(A75,[1]Sheet1!$B$2:$J$234,9,FALSE)</f>
        <v>380</v>
      </c>
      <c r="J75" s="45">
        <f>VLOOKUP(A75,[1]Sheet1!$B$2:$L$234,10,FALSE)</f>
        <v>38</v>
      </c>
      <c r="K75" s="45">
        <f>VLOOKUP(A75,[1]Sheet1!$B$2:$L$234,11,FALSE)</f>
        <v>628</v>
      </c>
      <c r="L75" s="75">
        <f>VLOOKUP(A75,[1]Sheet1!$B$2:$N$234,12,FALSE)</f>
        <v>2</v>
      </c>
      <c r="M75" s="75">
        <f>VLOOKUP(A75,[1]Sheet1!$B$2:$N$234,13,FALSE)</f>
        <v>3</v>
      </c>
      <c r="N75" s="75">
        <f>VLOOKUP(A75,[1]Sheet1!$B$2:$P$234,14,FALSE)</f>
        <v>4</v>
      </c>
      <c r="O75" s="75">
        <f>VLOOKUP(A75,[1]Sheet1!$B$2:$P$234,15,FALSE)</f>
        <v>15</v>
      </c>
      <c r="P75" s="45">
        <f>VLOOKUP(A75,[1]Sheet1!$B$2:$R$234,16,FALSE)</f>
        <v>14</v>
      </c>
      <c r="Q75" s="45">
        <f>VLOOKUP(A75,[1]Sheet1!$B$2:$R$234,17,FALSE)</f>
        <v>295</v>
      </c>
      <c r="R75" s="45">
        <f>VLOOKUP(A75,[1]Sheet1!$B$2:$T$234,18,FALSE)</f>
        <v>89</v>
      </c>
      <c r="S75" s="45">
        <f>VLOOKUP(A75,[1]Sheet1!$B$2:$T$234,19,FALSE)</f>
        <v>820</v>
      </c>
      <c r="T75" s="45">
        <f>VLOOKUP(A75,[1]Sheet1!$B$2:$V$234,20,FALSE)</f>
        <v>1</v>
      </c>
      <c r="U75" s="45">
        <f>VLOOKUP(A75,[1]Sheet1!$B$2:$V$234,21,FALSE)</f>
        <v>4</v>
      </c>
      <c r="V75" s="45">
        <f>VLOOKUP(A75,[1]Sheet1!$B$2:$X$234,22,FALSE)</f>
        <v>19</v>
      </c>
      <c r="W75" s="45">
        <f>VLOOKUP(A75,[1]Sheet1!$B$2:$X$234,23,FALSE)</f>
        <v>71</v>
      </c>
      <c r="X75" s="45">
        <f>VLOOKUP(A75,[1]Sheet1!$B$2:$AL$234,24,FALSE)</f>
        <v>23</v>
      </c>
      <c r="Y75" s="45">
        <f>VLOOKUP(A75,[1]Sheet1!$B$2:$AM$234,25,FALSE)</f>
        <v>175</v>
      </c>
      <c r="Z75" s="45">
        <f>VLOOKUP(A75,[1]Sheet1!$B$2:$AB$234,26,FALSE)</f>
        <v>31</v>
      </c>
      <c r="AA75" s="45">
        <f>VLOOKUP(A75,[1]Sheet1!$B$2:$AB$234,27,FALSE)</f>
        <v>306</v>
      </c>
      <c r="AB75" s="45">
        <f>VLOOKUP(A75,[1]Sheet1!$B$2:$AD$234,28,FALSE)</f>
        <v>26</v>
      </c>
      <c r="AC75" s="45">
        <f>VLOOKUP(A75,[1]Sheet1!$B$2:$AD$234,29,FALSE)</f>
        <v>115</v>
      </c>
      <c r="AD75" s="45">
        <f>VLOOKUP(A75,[1]Sheet1!$B$2:$AF$234,30,FALSE)</f>
        <v>5</v>
      </c>
      <c r="AE75" s="45">
        <f>VLOOKUP(A75,[1]Sheet1!$B$2:$AF$234,31,FALSE)</f>
        <v>15</v>
      </c>
      <c r="AF75" s="45">
        <f>VLOOKUP(A75,[1]Sheet1!$B$2:$AH$234,32,FALSE)</f>
        <v>36</v>
      </c>
      <c r="AG75" s="45">
        <f>VLOOKUP(A75,[1]Sheet1!$B$2:$AH$234,33,FALSE)</f>
        <v>954</v>
      </c>
      <c r="AH75" s="75">
        <f>VLOOKUP(A75,[1]Sheet1!$B$2:$AJ$234,34,FALSE)</f>
        <v>2</v>
      </c>
      <c r="AI75" s="75">
        <f>VLOOKUP(A75,[1]Sheet1!$B$2:$AJ$234,35,FALSE)</f>
        <v>22</v>
      </c>
      <c r="AJ75" s="45">
        <f>VLOOKUP(A75,[1]Sheet1!$B$2:$AL$234,36,FALSE)</f>
        <v>42</v>
      </c>
      <c r="AK75" s="45">
        <f>VLOOKUP(A75,[1]Sheet1!$B$2:$AL$234,37,FALSE)</f>
        <v>340</v>
      </c>
    </row>
    <row r="76" spans="1:37" ht="14.25" customHeight="1">
      <c r="A76" s="151" t="s">
        <v>444</v>
      </c>
      <c r="B76" s="81">
        <f>VLOOKUP(A76,[1]Sheet1!$B$2:$F$234,2,FALSE)</f>
        <v>23</v>
      </c>
      <c r="C76" s="81">
        <f>VLOOKUP(A76,[1]Sheet1!$B$2:$F$234,3,FALSE)</f>
        <v>199</v>
      </c>
      <c r="D76" s="75" t="str">
        <f>VLOOKUP(A76,[1]Sheet1!$B$2:$F$234,4,FALSE)</f>
        <v>-</v>
      </c>
      <c r="E76" s="75" t="str">
        <f>VLOOKUP(A76,[1]Sheet1!$B$2:$F$234,5,FALSE)</f>
        <v>-</v>
      </c>
      <c r="F76" s="75" t="str">
        <f>VLOOKUP(A76,[1]Sheet1!$B$2:$I$234,6,FALSE)</f>
        <v>-</v>
      </c>
      <c r="G76" s="75" t="str">
        <f>VLOOKUP(A76,[1]Sheet1!$B$2:$I$234,7,FALSE)</f>
        <v>-</v>
      </c>
      <c r="H76" s="45">
        <f>VLOOKUP(A76,[1]Sheet1!$B$2:$J$234,8,FALSE)</f>
        <v>3</v>
      </c>
      <c r="I76" s="45">
        <f>VLOOKUP(A76,[1]Sheet1!$B$2:$J$234,9,FALSE)</f>
        <v>40</v>
      </c>
      <c r="J76" s="45">
        <f>VLOOKUP(A76,[1]Sheet1!$B$2:$L$234,10,FALSE)</f>
        <v>2</v>
      </c>
      <c r="K76" s="45">
        <f>VLOOKUP(A76,[1]Sheet1!$B$2:$L$234,11,FALSE)</f>
        <v>4</v>
      </c>
      <c r="L76" s="75" t="str">
        <f>VLOOKUP(A76,[1]Sheet1!$B$2:$N$234,12,FALSE)</f>
        <v>-</v>
      </c>
      <c r="M76" s="75" t="str">
        <f>VLOOKUP(A76,[1]Sheet1!$B$2:$N$234,13,FALSE)</f>
        <v>-</v>
      </c>
      <c r="N76" s="75">
        <f>VLOOKUP(A76,[1]Sheet1!$B$2:$P$234,14,FALSE)</f>
        <v>1</v>
      </c>
      <c r="O76" s="75">
        <f>VLOOKUP(A76,[1]Sheet1!$B$2:$P$234,15,FALSE)</f>
        <v>3</v>
      </c>
      <c r="P76" s="45" t="str">
        <f>VLOOKUP(A76,[1]Sheet1!$B$2:$R$234,16,FALSE)</f>
        <v>-</v>
      </c>
      <c r="Q76" s="45" t="str">
        <f>VLOOKUP(A76,[1]Sheet1!$B$2:$R$234,17,FALSE)</f>
        <v>-</v>
      </c>
      <c r="R76" s="45">
        <f>VLOOKUP(A76,[1]Sheet1!$B$2:$T$234,18,FALSE)</f>
        <v>3</v>
      </c>
      <c r="S76" s="45">
        <f>VLOOKUP(A76,[1]Sheet1!$B$2:$T$234,19,FALSE)</f>
        <v>33</v>
      </c>
      <c r="T76" s="45" t="str">
        <f>VLOOKUP(A76,[1]Sheet1!$B$2:$V$234,20,FALSE)</f>
        <v>-</v>
      </c>
      <c r="U76" s="45" t="str">
        <f>VLOOKUP(A76,[1]Sheet1!$B$2:$V$234,21,FALSE)</f>
        <v>-</v>
      </c>
      <c r="V76" s="45">
        <f>VLOOKUP(A76,[1]Sheet1!$B$2:$X$234,22,FALSE)</f>
        <v>1</v>
      </c>
      <c r="W76" s="45">
        <f>VLOOKUP(A76,[1]Sheet1!$B$2:$X$234,23,FALSE)</f>
        <v>2</v>
      </c>
      <c r="X76" s="45">
        <f>VLOOKUP(A76,[1]Sheet1!$B$2:$AL$234,24,FALSE)</f>
        <v>4</v>
      </c>
      <c r="Y76" s="45">
        <f>VLOOKUP(A76,[1]Sheet1!$B$2:$AM$234,25,FALSE)</f>
        <v>22</v>
      </c>
      <c r="Z76" s="45">
        <f>VLOOKUP(A76,[1]Sheet1!$B$2:$AB$234,26,FALSE)</f>
        <v>1</v>
      </c>
      <c r="AA76" s="45">
        <f>VLOOKUP(A76,[1]Sheet1!$B$2:$AB$234,27,FALSE)</f>
        <v>2</v>
      </c>
      <c r="AB76" s="45">
        <f>VLOOKUP(A76,[1]Sheet1!$B$2:$AD$234,28,FALSE)</f>
        <v>2</v>
      </c>
      <c r="AC76" s="45">
        <f>VLOOKUP(A76,[1]Sheet1!$B$2:$AD$234,29,FALSE)</f>
        <v>45</v>
      </c>
      <c r="AD76" s="45" t="str">
        <f>VLOOKUP(A76,[1]Sheet1!$B$2:$AF$234,30,FALSE)</f>
        <v>-</v>
      </c>
      <c r="AE76" s="45" t="str">
        <f>VLOOKUP(A76,[1]Sheet1!$B$2:$AF$234,31,FALSE)</f>
        <v>-</v>
      </c>
      <c r="AF76" s="45">
        <f>VLOOKUP(A76,[1]Sheet1!$B$2:$AH$234,32,FALSE)</f>
        <v>4</v>
      </c>
      <c r="AG76" s="45">
        <f>VLOOKUP(A76,[1]Sheet1!$B$2:$AH$234,33,FALSE)</f>
        <v>43</v>
      </c>
      <c r="AH76" s="75" t="str">
        <f>VLOOKUP(A76,[1]Sheet1!$B$2:$AJ$234,34,FALSE)</f>
        <v>-</v>
      </c>
      <c r="AI76" s="75" t="str">
        <f>VLOOKUP(A76,[1]Sheet1!$B$2:$AJ$234,35,FALSE)</f>
        <v>-</v>
      </c>
      <c r="AJ76" s="45">
        <f>VLOOKUP(A76,[1]Sheet1!$B$2:$AL$234,36,FALSE)</f>
        <v>2</v>
      </c>
      <c r="AK76" s="45">
        <f>VLOOKUP(A76,[1]Sheet1!$B$2:$AL$234,37,FALSE)</f>
        <v>5</v>
      </c>
    </row>
    <row r="77" spans="1:37" ht="14.25" customHeight="1">
      <c r="A77" s="151" t="s">
        <v>183</v>
      </c>
      <c r="B77" s="81">
        <f>VLOOKUP(A77,[1]Sheet1!$B$2:$F$234,2,FALSE)</f>
        <v>18</v>
      </c>
      <c r="C77" s="81">
        <f>VLOOKUP(A77,[1]Sheet1!$B$2:$F$234,3,FALSE)</f>
        <v>111</v>
      </c>
      <c r="D77" s="75" t="str">
        <f>VLOOKUP(A77,[1]Sheet1!$B$2:$F$234,4,FALSE)</f>
        <v>-</v>
      </c>
      <c r="E77" s="75" t="str">
        <f>VLOOKUP(A77,[1]Sheet1!$B$2:$F$234,5,FALSE)</f>
        <v>-</v>
      </c>
      <c r="F77" s="75" t="str">
        <f>VLOOKUP(A77,[1]Sheet1!$B$2:$I$234,6,FALSE)</f>
        <v>-</v>
      </c>
      <c r="G77" s="75" t="str">
        <f>VLOOKUP(A77,[1]Sheet1!$B$2:$I$234,7,FALSE)</f>
        <v>-</v>
      </c>
      <c r="H77" s="45">
        <f>VLOOKUP(A77,[1]Sheet1!$B$2:$J$234,8,FALSE)</f>
        <v>3</v>
      </c>
      <c r="I77" s="45">
        <f>VLOOKUP(A77,[1]Sheet1!$B$2:$J$234,9,FALSE)</f>
        <v>20</v>
      </c>
      <c r="J77" s="45" t="str">
        <f>VLOOKUP(A77,[1]Sheet1!$B$2:$L$234,10,FALSE)</f>
        <v>-</v>
      </c>
      <c r="K77" s="45" t="str">
        <f>VLOOKUP(A77,[1]Sheet1!$B$2:$L$234,11,FALSE)</f>
        <v>-</v>
      </c>
      <c r="L77" s="75" t="str">
        <f>VLOOKUP(A77,[1]Sheet1!$B$2:$N$234,12,FALSE)</f>
        <v>-</v>
      </c>
      <c r="M77" s="75" t="str">
        <f>VLOOKUP(A77,[1]Sheet1!$B$2:$N$234,13,FALSE)</f>
        <v>-</v>
      </c>
      <c r="N77" s="75" t="str">
        <f>VLOOKUP(A77,[1]Sheet1!$B$2:$P$234,14,FALSE)</f>
        <v>-</v>
      </c>
      <c r="O77" s="75" t="str">
        <f>VLOOKUP(A77,[1]Sheet1!$B$2:$P$234,15,FALSE)</f>
        <v>-</v>
      </c>
      <c r="P77" s="45" t="str">
        <f>VLOOKUP(A77,[1]Sheet1!$B$2:$R$234,16,FALSE)</f>
        <v>-</v>
      </c>
      <c r="Q77" s="45" t="str">
        <f>VLOOKUP(A77,[1]Sheet1!$B$2:$R$234,17,FALSE)</f>
        <v>-</v>
      </c>
      <c r="R77" s="45">
        <f>VLOOKUP(A77,[1]Sheet1!$B$2:$T$234,18,FALSE)</f>
        <v>8</v>
      </c>
      <c r="S77" s="45">
        <f>VLOOKUP(A77,[1]Sheet1!$B$2:$T$234,19,FALSE)</f>
        <v>35</v>
      </c>
      <c r="T77" s="45" t="str">
        <f>VLOOKUP(A77,[1]Sheet1!$B$2:$V$234,20,FALSE)</f>
        <v>-</v>
      </c>
      <c r="U77" s="45" t="str">
        <f>VLOOKUP(A77,[1]Sheet1!$B$2:$V$234,21,FALSE)</f>
        <v>-</v>
      </c>
      <c r="V77" s="45">
        <f>VLOOKUP(A77,[1]Sheet1!$B$2:$X$234,22,FALSE)</f>
        <v>2</v>
      </c>
      <c r="W77" s="45">
        <f>VLOOKUP(A77,[1]Sheet1!$B$2:$X$234,23,FALSE)</f>
        <v>3</v>
      </c>
      <c r="X77" s="45">
        <f>VLOOKUP(A77,[1]Sheet1!$B$2:$AL$234,24,FALSE)</f>
        <v>2</v>
      </c>
      <c r="Y77" s="45">
        <f>VLOOKUP(A77,[1]Sheet1!$B$2:$AM$234,25,FALSE)</f>
        <v>6</v>
      </c>
      <c r="Z77" s="45">
        <f>VLOOKUP(A77,[1]Sheet1!$B$2:$AB$234,26,FALSE)</f>
        <v>1</v>
      </c>
      <c r="AA77" s="45">
        <f>VLOOKUP(A77,[1]Sheet1!$B$2:$AB$234,27,FALSE)</f>
        <v>9</v>
      </c>
      <c r="AB77" s="45">
        <f>VLOOKUP(A77,[1]Sheet1!$B$2:$AD$234,28,FALSE)</f>
        <v>1</v>
      </c>
      <c r="AC77" s="45">
        <f>VLOOKUP(A77,[1]Sheet1!$B$2:$AD$234,29,FALSE)</f>
        <v>36</v>
      </c>
      <c r="AD77" s="45" t="str">
        <f>VLOOKUP(A77,[1]Sheet1!$B$2:$AF$234,30,FALSE)</f>
        <v>-</v>
      </c>
      <c r="AE77" s="45" t="str">
        <f>VLOOKUP(A77,[1]Sheet1!$B$2:$AF$234,31,FALSE)</f>
        <v>-</v>
      </c>
      <c r="AF77" s="45" t="str">
        <f>VLOOKUP(A77,[1]Sheet1!$B$2:$AH$234,32,FALSE)</f>
        <v>-</v>
      </c>
      <c r="AG77" s="45" t="str">
        <f>VLOOKUP(A77,[1]Sheet1!$B$2:$AH$234,33,FALSE)</f>
        <v>-</v>
      </c>
      <c r="AH77" s="75" t="str">
        <f>VLOOKUP(A77,[1]Sheet1!$B$2:$AJ$234,34,FALSE)</f>
        <v>-</v>
      </c>
      <c r="AI77" s="75" t="str">
        <f>VLOOKUP(A77,[1]Sheet1!$B$2:$AJ$234,35,FALSE)</f>
        <v>-</v>
      </c>
      <c r="AJ77" s="45">
        <f>VLOOKUP(A77,[1]Sheet1!$B$2:$AL$234,36,FALSE)</f>
        <v>1</v>
      </c>
      <c r="AK77" s="45">
        <f>VLOOKUP(A77,[1]Sheet1!$B$2:$AL$234,37,FALSE)</f>
        <v>2</v>
      </c>
    </row>
    <row r="78" spans="1:37" ht="14.25" customHeight="1">
      <c r="A78" s="151" t="s">
        <v>467</v>
      </c>
      <c r="B78" s="81">
        <f>VLOOKUP(A78,[1]Sheet1!$B$2:$F$234,2,FALSE)</f>
        <v>5</v>
      </c>
      <c r="C78" s="81">
        <f>VLOOKUP(A78,[1]Sheet1!$B$2:$F$234,3,FALSE)</f>
        <v>46</v>
      </c>
      <c r="D78" s="75" t="str">
        <f>VLOOKUP(A78,[1]Sheet1!$B$2:$F$234,4,FALSE)</f>
        <v>-</v>
      </c>
      <c r="E78" s="75" t="str">
        <f>VLOOKUP(A78,[1]Sheet1!$B$2:$F$234,5,FALSE)</f>
        <v>-</v>
      </c>
      <c r="F78" s="75" t="str">
        <f>VLOOKUP(A78,[1]Sheet1!$B$2:$I$234,6,FALSE)</f>
        <v>-</v>
      </c>
      <c r="G78" s="75" t="str">
        <f>VLOOKUP(A78,[1]Sheet1!$B$2:$I$234,7,FALSE)</f>
        <v>-</v>
      </c>
      <c r="H78" s="45">
        <f>VLOOKUP(A78,[1]Sheet1!$B$2:$J$234,8,FALSE)</f>
        <v>1</v>
      </c>
      <c r="I78" s="45">
        <f>VLOOKUP(A78,[1]Sheet1!$B$2:$J$234,9,FALSE)</f>
        <v>13</v>
      </c>
      <c r="J78" s="45">
        <f>VLOOKUP(A78,[1]Sheet1!$B$2:$L$234,10,FALSE)</f>
        <v>1</v>
      </c>
      <c r="K78" s="45">
        <f>VLOOKUP(A78,[1]Sheet1!$B$2:$L$234,11,FALSE)</f>
        <v>1</v>
      </c>
      <c r="L78" s="75" t="str">
        <f>VLOOKUP(A78,[1]Sheet1!$B$2:$N$234,12,FALSE)</f>
        <v>-</v>
      </c>
      <c r="M78" s="75" t="str">
        <f>VLOOKUP(A78,[1]Sheet1!$B$2:$N$234,13,FALSE)</f>
        <v>-</v>
      </c>
      <c r="N78" s="75" t="str">
        <f>VLOOKUP(A78,[1]Sheet1!$B$2:$P$234,14,FALSE)</f>
        <v>-</v>
      </c>
      <c r="O78" s="75" t="str">
        <f>VLOOKUP(A78,[1]Sheet1!$B$2:$P$234,15,FALSE)</f>
        <v>-</v>
      </c>
      <c r="P78" s="45" t="str">
        <f>VLOOKUP(A78,[1]Sheet1!$B$2:$R$234,16,FALSE)</f>
        <v>-</v>
      </c>
      <c r="Q78" s="45" t="str">
        <f>VLOOKUP(A78,[1]Sheet1!$B$2:$R$234,17,FALSE)</f>
        <v>-</v>
      </c>
      <c r="R78" s="45">
        <f>VLOOKUP(A78,[1]Sheet1!$B$2:$T$234,18,FALSE)</f>
        <v>2</v>
      </c>
      <c r="S78" s="45">
        <f>VLOOKUP(A78,[1]Sheet1!$B$2:$T$234,19,FALSE)</f>
        <v>2</v>
      </c>
      <c r="T78" s="45" t="str">
        <f>VLOOKUP(A78,[1]Sheet1!$B$2:$V$234,20,FALSE)</f>
        <v>-</v>
      </c>
      <c r="U78" s="45" t="str">
        <f>VLOOKUP(A78,[1]Sheet1!$B$2:$V$234,21,FALSE)</f>
        <v>-</v>
      </c>
      <c r="V78" s="45" t="str">
        <f>VLOOKUP(A78,[1]Sheet1!$B$2:$X$234,22,FALSE)</f>
        <v>-</v>
      </c>
      <c r="W78" s="45" t="str">
        <f>VLOOKUP(A78,[1]Sheet1!$B$2:$X$234,23,FALSE)</f>
        <v>-</v>
      </c>
      <c r="X78" s="45" t="str">
        <f>VLOOKUP(A78,[1]Sheet1!$B$2:$AL$234,24,FALSE)</f>
        <v>-</v>
      </c>
      <c r="Y78" s="45" t="str">
        <f>VLOOKUP(A78,[1]Sheet1!$B$2:$AM$234,25,FALSE)</f>
        <v>-</v>
      </c>
      <c r="Z78" s="45" t="str">
        <f>VLOOKUP(A78,[1]Sheet1!$B$2:$AB$234,26,FALSE)</f>
        <v>-</v>
      </c>
      <c r="AA78" s="45" t="str">
        <f>VLOOKUP(A78,[1]Sheet1!$B$2:$AB$234,27,FALSE)</f>
        <v>-</v>
      </c>
      <c r="AB78" s="45" t="str">
        <f>VLOOKUP(A78,[1]Sheet1!$B$2:$AD$234,28,FALSE)</f>
        <v>-</v>
      </c>
      <c r="AC78" s="45" t="str">
        <f>VLOOKUP(A78,[1]Sheet1!$B$2:$AD$234,29,FALSE)</f>
        <v>-</v>
      </c>
      <c r="AD78" s="45" t="str">
        <f>VLOOKUP(A78,[1]Sheet1!$B$2:$AF$234,30,FALSE)</f>
        <v>-</v>
      </c>
      <c r="AE78" s="45" t="str">
        <f>VLOOKUP(A78,[1]Sheet1!$B$2:$AF$234,31,FALSE)</f>
        <v>-</v>
      </c>
      <c r="AF78" s="45">
        <f>VLOOKUP(A78,[1]Sheet1!$B$2:$AH$234,32,FALSE)</f>
        <v>1</v>
      </c>
      <c r="AG78" s="45">
        <f>VLOOKUP(A78,[1]Sheet1!$B$2:$AH$234,33,FALSE)</f>
        <v>30</v>
      </c>
      <c r="AH78" s="75" t="str">
        <f>VLOOKUP(A78,[1]Sheet1!$B$2:$AJ$234,34,FALSE)</f>
        <v>-</v>
      </c>
      <c r="AI78" s="75" t="str">
        <f>VLOOKUP(A78,[1]Sheet1!$B$2:$AJ$234,35,FALSE)</f>
        <v>-</v>
      </c>
      <c r="AJ78" s="45" t="str">
        <f>VLOOKUP(A78,[1]Sheet1!$B$2:$AL$234,36,FALSE)</f>
        <v>-</v>
      </c>
      <c r="AK78" s="45" t="str">
        <f>VLOOKUP(A78,[1]Sheet1!$B$2:$AL$234,37,FALSE)</f>
        <v>-</v>
      </c>
    </row>
    <row r="79" spans="1:37" ht="14.25" customHeight="1">
      <c r="A79" s="151" t="s">
        <v>224</v>
      </c>
      <c r="B79" s="81">
        <f>VLOOKUP(A79,[1]Sheet1!$B$2:$F$234,2,FALSE)</f>
        <v>56</v>
      </c>
      <c r="C79" s="81">
        <f>VLOOKUP(A79,[1]Sheet1!$B$2:$F$234,3,FALSE)</f>
        <v>1575</v>
      </c>
      <c r="D79" s="75" t="str">
        <f>VLOOKUP(A79,[1]Sheet1!$B$2:$F$234,4,FALSE)</f>
        <v>-</v>
      </c>
      <c r="E79" s="75" t="str">
        <f>VLOOKUP(A79,[1]Sheet1!$B$2:$F$234,5,FALSE)</f>
        <v>-</v>
      </c>
      <c r="F79" s="75" t="str">
        <f>VLOOKUP(A79,[1]Sheet1!$B$2:$I$234,6,FALSE)</f>
        <v>-</v>
      </c>
      <c r="G79" s="75" t="str">
        <f>VLOOKUP(A79,[1]Sheet1!$B$2:$I$234,7,FALSE)</f>
        <v>-</v>
      </c>
      <c r="H79" s="45">
        <f>VLOOKUP(A79,[1]Sheet1!$B$2:$J$234,8,FALSE)</f>
        <v>4</v>
      </c>
      <c r="I79" s="45">
        <f>VLOOKUP(A79,[1]Sheet1!$B$2:$J$234,9,FALSE)</f>
        <v>60</v>
      </c>
      <c r="J79" s="45" t="str">
        <f>VLOOKUP(A79,[1]Sheet1!$B$2:$L$234,10,FALSE)</f>
        <v>-</v>
      </c>
      <c r="K79" s="45" t="str">
        <f>VLOOKUP(A79,[1]Sheet1!$B$2:$L$234,11,FALSE)</f>
        <v>-</v>
      </c>
      <c r="L79" s="75" t="str">
        <f>VLOOKUP(A79,[1]Sheet1!$B$2:$N$234,12,FALSE)</f>
        <v>-</v>
      </c>
      <c r="M79" s="75" t="str">
        <f>VLOOKUP(A79,[1]Sheet1!$B$2:$N$234,13,FALSE)</f>
        <v>-</v>
      </c>
      <c r="N79" s="75">
        <f>VLOOKUP(A79,[1]Sheet1!$B$2:$P$234,14,FALSE)</f>
        <v>3</v>
      </c>
      <c r="O79" s="75">
        <f>VLOOKUP(A79,[1]Sheet1!$B$2:$P$234,15,FALSE)</f>
        <v>78</v>
      </c>
      <c r="P79" s="45" t="str">
        <f>VLOOKUP(A79,[1]Sheet1!$B$2:$R$234,16,FALSE)</f>
        <v>-</v>
      </c>
      <c r="Q79" s="45" t="str">
        <f>VLOOKUP(A79,[1]Sheet1!$B$2:$R$234,17,FALSE)</f>
        <v>-</v>
      </c>
      <c r="R79" s="45">
        <f>VLOOKUP(A79,[1]Sheet1!$B$2:$T$234,18,FALSE)</f>
        <v>10</v>
      </c>
      <c r="S79" s="45">
        <f>VLOOKUP(A79,[1]Sheet1!$B$2:$T$234,19,FALSE)</f>
        <v>343</v>
      </c>
      <c r="T79" s="45">
        <f>VLOOKUP(A79,[1]Sheet1!$B$2:$V$234,20,FALSE)</f>
        <v>2</v>
      </c>
      <c r="U79" s="45">
        <f>VLOOKUP(A79,[1]Sheet1!$B$2:$V$234,21,FALSE)</f>
        <v>10</v>
      </c>
      <c r="V79" s="45">
        <f>VLOOKUP(A79,[1]Sheet1!$B$2:$X$234,22,FALSE)</f>
        <v>8</v>
      </c>
      <c r="W79" s="45">
        <f>VLOOKUP(A79,[1]Sheet1!$B$2:$X$234,23,FALSE)</f>
        <v>35</v>
      </c>
      <c r="X79" s="45">
        <f>VLOOKUP(A79,[1]Sheet1!$B$2:$AL$234,24,FALSE)</f>
        <v>5</v>
      </c>
      <c r="Y79" s="45">
        <f>VLOOKUP(A79,[1]Sheet1!$B$2:$AM$234,25,FALSE)</f>
        <v>25</v>
      </c>
      <c r="Z79" s="45">
        <f>VLOOKUP(A79,[1]Sheet1!$B$2:$AB$234,26,FALSE)</f>
        <v>11</v>
      </c>
      <c r="AA79" s="45">
        <f>VLOOKUP(A79,[1]Sheet1!$B$2:$AB$234,27,FALSE)</f>
        <v>90</v>
      </c>
      <c r="AB79" s="45">
        <f>VLOOKUP(A79,[1]Sheet1!$B$2:$AD$234,28,FALSE)</f>
        <v>5</v>
      </c>
      <c r="AC79" s="45">
        <f>VLOOKUP(A79,[1]Sheet1!$B$2:$AD$234,29,FALSE)</f>
        <v>79</v>
      </c>
      <c r="AD79" s="45">
        <f>VLOOKUP(A79,[1]Sheet1!$B$2:$AF$234,30,FALSE)</f>
        <v>4</v>
      </c>
      <c r="AE79" s="45">
        <f>VLOOKUP(A79,[1]Sheet1!$B$2:$AF$234,31,FALSE)</f>
        <v>27</v>
      </c>
      <c r="AF79" s="45" t="str">
        <f>VLOOKUP(A79,[1]Sheet1!$B$2:$AH$234,32,FALSE)</f>
        <v>-</v>
      </c>
      <c r="AG79" s="45" t="str">
        <f>VLOOKUP(A79,[1]Sheet1!$B$2:$AH$234,33,FALSE)</f>
        <v>-</v>
      </c>
      <c r="AH79" s="75" t="str">
        <f>VLOOKUP(A79,[1]Sheet1!$B$2:$AJ$234,34,FALSE)</f>
        <v>-</v>
      </c>
      <c r="AI79" s="75" t="str">
        <f>VLOOKUP(A79,[1]Sheet1!$B$2:$AJ$234,35,FALSE)</f>
        <v>-</v>
      </c>
      <c r="AJ79" s="45">
        <f>VLOOKUP(A79,[1]Sheet1!$B$2:$AL$234,36,FALSE)</f>
        <v>4</v>
      </c>
      <c r="AK79" s="45">
        <f>VLOOKUP(A79,[1]Sheet1!$B$2:$AL$234,37,FALSE)</f>
        <v>828</v>
      </c>
    </row>
    <row r="80" spans="1:37" ht="14.25" customHeight="1">
      <c r="A80" s="151" t="s">
        <v>166</v>
      </c>
      <c r="B80" s="81">
        <f>VLOOKUP(A80,[1]Sheet1!$B$2:$F$234,2,FALSE)</f>
        <v>53</v>
      </c>
      <c r="C80" s="81">
        <f>VLOOKUP(A80,[1]Sheet1!$B$2:$F$234,3,FALSE)</f>
        <v>698</v>
      </c>
      <c r="D80" s="75" t="str">
        <f>VLOOKUP(A80,[1]Sheet1!$B$2:$F$234,4,FALSE)</f>
        <v>-</v>
      </c>
      <c r="E80" s="75" t="str">
        <f>VLOOKUP(A80,[1]Sheet1!$B$2:$F$234,5,FALSE)</f>
        <v>-</v>
      </c>
      <c r="F80" s="75" t="str">
        <f>VLOOKUP(A80,[1]Sheet1!$B$2:$I$234,6,FALSE)</f>
        <v>-</v>
      </c>
      <c r="G80" s="75" t="str">
        <f>VLOOKUP(A80,[1]Sheet1!$B$2:$I$234,7,FALSE)</f>
        <v>-</v>
      </c>
      <c r="H80" s="45">
        <f>VLOOKUP(A80,[1]Sheet1!$B$2:$J$234,8,FALSE)</f>
        <v>2</v>
      </c>
      <c r="I80" s="45">
        <f>VLOOKUP(A80,[1]Sheet1!$B$2:$J$234,9,FALSE)</f>
        <v>32</v>
      </c>
      <c r="J80" s="45" t="str">
        <f>VLOOKUP(A80,[1]Sheet1!$B$2:$L$234,10,FALSE)</f>
        <v>-</v>
      </c>
      <c r="K80" s="45" t="str">
        <f>VLOOKUP(A80,[1]Sheet1!$B$2:$L$234,11,FALSE)</f>
        <v>-</v>
      </c>
      <c r="L80" s="75" t="str">
        <f>VLOOKUP(A80,[1]Sheet1!$B$2:$N$234,12,FALSE)</f>
        <v>-</v>
      </c>
      <c r="M80" s="75" t="str">
        <f>VLOOKUP(A80,[1]Sheet1!$B$2:$N$234,13,FALSE)</f>
        <v>-</v>
      </c>
      <c r="N80" s="75" t="str">
        <f>VLOOKUP(A80,[1]Sheet1!$B$2:$P$234,14,FALSE)</f>
        <v>-</v>
      </c>
      <c r="O80" s="75" t="str">
        <f>VLOOKUP(A80,[1]Sheet1!$B$2:$P$234,15,FALSE)</f>
        <v>-</v>
      </c>
      <c r="P80" s="45">
        <f>VLOOKUP(A80,[1]Sheet1!$B$2:$R$234,16,FALSE)</f>
        <v>1</v>
      </c>
      <c r="Q80" s="45">
        <f>VLOOKUP(A80,[1]Sheet1!$B$2:$R$234,17,FALSE)</f>
        <v>8</v>
      </c>
      <c r="R80" s="45">
        <f>VLOOKUP(A80,[1]Sheet1!$B$2:$T$234,18,FALSE)</f>
        <v>1</v>
      </c>
      <c r="S80" s="45">
        <f>VLOOKUP(A80,[1]Sheet1!$B$2:$T$234,19,FALSE)</f>
        <v>89</v>
      </c>
      <c r="T80" s="45">
        <f>VLOOKUP(A80,[1]Sheet1!$B$2:$V$234,20,FALSE)</f>
        <v>7</v>
      </c>
      <c r="U80" s="45">
        <f>VLOOKUP(A80,[1]Sheet1!$B$2:$V$234,21,FALSE)</f>
        <v>146</v>
      </c>
      <c r="V80" s="45">
        <f>VLOOKUP(A80,[1]Sheet1!$B$2:$X$234,22,FALSE)</f>
        <v>1</v>
      </c>
      <c r="W80" s="45">
        <f>VLOOKUP(A80,[1]Sheet1!$B$2:$X$234,23,FALSE)</f>
        <v>6</v>
      </c>
      <c r="X80" s="45">
        <f>VLOOKUP(A80,[1]Sheet1!$B$2:$AL$234,24,FALSE)</f>
        <v>3</v>
      </c>
      <c r="Y80" s="45">
        <f>VLOOKUP(A80,[1]Sheet1!$B$2:$AM$234,25,FALSE)</f>
        <v>8</v>
      </c>
      <c r="Z80" s="45">
        <f>VLOOKUP(A80,[1]Sheet1!$B$2:$AB$234,26,FALSE)</f>
        <v>4</v>
      </c>
      <c r="AA80" s="45">
        <f>VLOOKUP(A80,[1]Sheet1!$B$2:$AB$234,27,FALSE)</f>
        <v>87</v>
      </c>
      <c r="AB80" s="45">
        <f>VLOOKUP(A80,[1]Sheet1!$B$2:$AD$234,28,FALSE)</f>
        <v>4</v>
      </c>
      <c r="AC80" s="45">
        <f>VLOOKUP(A80,[1]Sheet1!$B$2:$AD$234,29,FALSE)</f>
        <v>47</v>
      </c>
      <c r="AD80" s="45">
        <f>VLOOKUP(A80,[1]Sheet1!$B$2:$AF$234,30,FALSE)</f>
        <v>3</v>
      </c>
      <c r="AE80" s="45">
        <f>VLOOKUP(A80,[1]Sheet1!$B$2:$AF$234,31,FALSE)</f>
        <v>6</v>
      </c>
      <c r="AF80" s="45">
        <f>VLOOKUP(A80,[1]Sheet1!$B$2:$AH$234,32,FALSE)</f>
        <v>3</v>
      </c>
      <c r="AG80" s="45">
        <f>VLOOKUP(A80,[1]Sheet1!$B$2:$AH$234,33,FALSE)</f>
        <v>42</v>
      </c>
      <c r="AH80" s="75">
        <f>VLOOKUP(A80,[1]Sheet1!$B$2:$AJ$234,34,FALSE)</f>
        <v>2</v>
      </c>
      <c r="AI80" s="75">
        <f>VLOOKUP(A80,[1]Sheet1!$B$2:$AJ$234,35,FALSE)</f>
        <v>11</v>
      </c>
      <c r="AJ80" s="45">
        <f>VLOOKUP(A80,[1]Sheet1!$B$2:$AL$234,36,FALSE)</f>
        <v>22</v>
      </c>
      <c r="AK80" s="45">
        <f>VLOOKUP(A80,[1]Sheet1!$B$2:$AL$234,37,FALSE)</f>
        <v>216</v>
      </c>
    </row>
    <row r="81" spans="1:37" ht="14.25" customHeight="1">
      <c r="A81" s="151" t="s">
        <v>299</v>
      </c>
      <c r="B81" s="81">
        <f>VLOOKUP(A81,[1]Sheet1!$B$2:$F$234,2,FALSE)</f>
        <v>138</v>
      </c>
      <c r="C81" s="81">
        <f>VLOOKUP(A81,[1]Sheet1!$B$2:$F$234,3,FALSE)</f>
        <v>2870</v>
      </c>
      <c r="D81" s="75">
        <f>VLOOKUP(A81,[1]Sheet1!$B$2:$F$234,4,FALSE)</f>
        <v>1</v>
      </c>
      <c r="E81" s="75" t="str">
        <f>VLOOKUP(A81,[1]Sheet1!$B$2:$F$234,5,FALSE)</f>
        <v>-</v>
      </c>
      <c r="F81" s="75" t="str">
        <f>VLOOKUP(A81,[1]Sheet1!$B$2:$I$234,6,FALSE)</f>
        <v>-</v>
      </c>
      <c r="G81" s="75" t="str">
        <f>VLOOKUP(A81,[1]Sheet1!$B$2:$I$234,7,FALSE)</f>
        <v>-</v>
      </c>
      <c r="H81" s="45">
        <f>VLOOKUP(A81,[1]Sheet1!$B$2:$J$234,8,FALSE)</f>
        <v>4</v>
      </c>
      <c r="I81" s="45">
        <f>VLOOKUP(A81,[1]Sheet1!$B$2:$J$234,9,FALSE)</f>
        <v>6</v>
      </c>
      <c r="J81" s="45" t="str">
        <f>VLOOKUP(A81,[1]Sheet1!$B$2:$L$234,10,FALSE)</f>
        <v>-</v>
      </c>
      <c r="K81" s="45" t="str">
        <f>VLOOKUP(A81,[1]Sheet1!$B$2:$L$234,11,FALSE)</f>
        <v>-</v>
      </c>
      <c r="L81" s="75" t="str">
        <f>VLOOKUP(A81,[1]Sheet1!$B$2:$N$234,12,FALSE)</f>
        <v>-</v>
      </c>
      <c r="M81" s="75" t="str">
        <f>VLOOKUP(A81,[1]Sheet1!$B$2:$N$234,13,FALSE)</f>
        <v>-</v>
      </c>
      <c r="N81" s="75">
        <f>VLOOKUP(A81,[1]Sheet1!$B$2:$P$234,14,FALSE)</f>
        <v>11</v>
      </c>
      <c r="O81" s="75">
        <f>VLOOKUP(A81,[1]Sheet1!$B$2:$P$234,15,FALSE)</f>
        <v>144</v>
      </c>
      <c r="P81" s="45">
        <f>VLOOKUP(A81,[1]Sheet1!$B$2:$R$234,16,FALSE)</f>
        <v>3</v>
      </c>
      <c r="Q81" s="45">
        <f>VLOOKUP(A81,[1]Sheet1!$B$2:$R$234,17,FALSE)</f>
        <v>1364</v>
      </c>
      <c r="R81" s="45">
        <f>VLOOKUP(A81,[1]Sheet1!$B$2:$T$234,18,FALSE)</f>
        <v>24</v>
      </c>
      <c r="S81" s="45">
        <f>VLOOKUP(A81,[1]Sheet1!$B$2:$T$234,19,FALSE)</f>
        <v>160</v>
      </c>
      <c r="T81" s="45">
        <f>VLOOKUP(A81,[1]Sheet1!$B$2:$V$234,20,FALSE)</f>
        <v>13</v>
      </c>
      <c r="U81" s="45">
        <f>VLOOKUP(A81,[1]Sheet1!$B$2:$V$234,21,FALSE)</f>
        <v>180</v>
      </c>
      <c r="V81" s="45">
        <f>VLOOKUP(A81,[1]Sheet1!$B$2:$X$234,22,FALSE)</f>
        <v>6</v>
      </c>
      <c r="W81" s="45">
        <f>VLOOKUP(A81,[1]Sheet1!$B$2:$X$234,23,FALSE)</f>
        <v>41</v>
      </c>
      <c r="X81" s="45">
        <f>VLOOKUP(A81,[1]Sheet1!$B$2:$AL$234,24,FALSE)</f>
        <v>13</v>
      </c>
      <c r="Y81" s="45">
        <f>VLOOKUP(A81,[1]Sheet1!$B$2:$AM$234,25,FALSE)</f>
        <v>89</v>
      </c>
      <c r="Z81" s="45">
        <f>VLOOKUP(A81,[1]Sheet1!$B$2:$AB$234,26,FALSE)</f>
        <v>11</v>
      </c>
      <c r="AA81" s="45">
        <f>VLOOKUP(A81,[1]Sheet1!$B$2:$AB$234,27,FALSE)</f>
        <v>135</v>
      </c>
      <c r="AB81" s="45">
        <f>VLOOKUP(A81,[1]Sheet1!$B$2:$AD$234,28,FALSE)</f>
        <v>6</v>
      </c>
      <c r="AC81" s="45">
        <f>VLOOKUP(A81,[1]Sheet1!$B$2:$AD$234,29,FALSE)</f>
        <v>38</v>
      </c>
      <c r="AD81" s="45">
        <f>VLOOKUP(A81,[1]Sheet1!$B$2:$AF$234,30,FALSE)</f>
        <v>3</v>
      </c>
      <c r="AE81" s="45">
        <f>VLOOKUP(A81,[1]Sheet1!$B$2:$AF$234,31,FALSE)</f>
        <v>49</v>
      </c>
      <c r="AF81" s="45">
        <f>VLOOKUP(A81,[1]Sheet1!$B$2:$AH$234,32,FALSE)</f>
        <v>11</v>
      </c>
      <c r="AG81" s="45">
        <f>VLOOKUP(A81,[1]Sheet1!$B$2:$AH$234,33,FALSE)</f>
        <v>69</v>
      </c>
      <c r="AH81" s="75">
        <f>VLOOKUP(A81,[1]Sheet1!$B$2:$AJ$234,34,FALSE)</f>
        <v>1</v>
      </c>
      <c r="AI81" s="75">
        <f>VLOOKUP(A81,[1]Sheet1!$B$2:$AJ$234,35,FALSE)</f>
        <v>25</v>
      </c>
      <c r="AJ81" s="45">
        <f>VLOOKUP(A81,[1]Sheet1!$B$2:$AL$234,36,FALSE)</f>
        <v>31</v>
      </c>
      <c r="AK81" s="45">
        <f>VLOOKUP(A81,[1]Sheet1!$B$2:$AL$234,37,FALSE)</f>
        <v>570</v>
      </c>
    </row>
    <row r="82" spans="1:37" ht="14.25" customHeight="1">
      <c r="A82" s="151" t="s">
        <v>189</v>
      </c>
      <c r="B82" s="81">
        <f>VLOOKUP(A82,[1]Sheet1!$B$2:$F$234,2,FALSE)</f>
        <v>37</v>
      </c>
      <c r="C82" s="81">
        <f>VLOOKUP(A82,[1]Sheet1!$B$2:$F$234,3,FALSE)</f>
        <v>293</v>
      </c>
      <c r="D82" s="75" t="str">
        <f>VLOOKUP(A82,[1]Sheet1!$B$2:$F$234,4,FALSE)</f>
        <v>-</v>
      </c>
      <c r="E82" s="75" t="str">
        <f>VLOOKUP(A82,[1]Sheet1!$B$2:$F$234,5,FALSE)</f>
        <v>-</v>
      </c>
      <c r="F82" s="75" t="str">
        <f>VLOOKUP(A82,[1]Sheet1!$B$2:$I$234,6,FALSE)</f>
        <v>-</v>
      </c>
      <c r="G82" s="75" t="str">
        <f>VLOOKUP(A82,[1]Sheet1!$B$2:$I$234,7,FALSE)</f>
        <v>-</v>
      </c>
      <c r="H82" s="45">
        <f>VLOOKUP(A82,[1]Sheet1!$B$2:$J$234,8,FALSE)</f>
        <v>5</v>
      </c>
      <c r="I82" s="45">
        <f>VLOOKUP(A82,[1]Sheet1!$B$2:$J$234,9,FALSE)</f>
        <v>13</v>
      </c>
      <c r="J82" s="45" t="str">
        <f>VLOOKUP(A82,[1]Sheet1!$B$2:$L$234,10,FALSE)</f>
        <v>-</v>
      </c>
      <c r="K82" s="45" t="str">
        <f>VLOOKUP(A82,[1]Sheet1!$B$2:$L$234,11,FALSE)</f>
        <v>-</v>
      </c>
      <c r="L82" s="75" t="str">
        <f>VLOOKUP(A82,[1]Sheet1!$B$2:$N$234,12,FALSE)</f>
        <v>-</v>
      </c>
      <c r="M82" s="75" t="str">
        <f>VLOOKUP(A82,[1]Sheet1!$B$2:$N$234,13,FALSE)</f>
        <v>-</v>
      </c>
      <c r="N82" s="75">
        <f>VLOOKUP(A82,[1]Sheet1!$B$2:$P$234,14,FALSE)</f>
        <v>1</v>
      </c>
      <c r="O82" s="75">
        <f>VLOOKUP(A82,[1]Sheet1!$B$2:$P$234,15,FALSE)</f>
        <v>2</v>
      </c>
      <c r="P82" s="45" t="str">
        <f>VLOOKUP(A82,[1]Sheet1!$B$2:$R$234,16,FALSE)</f>
        <v>-</v>
      </c>
      <c r="Q82" s="45" t="str">
        <f>VLOOKUP(A82,[1]Sheet1!$B$2:$R$234,17,FALSE)</f>
        <v>-</v>
      </c>
      <c r="R82" s="45">
        <f>VLOOKUP(A82,[1]Sheet1!$B$2:$T$234,18,FALSE)</f>
        <v>2</v>
      </c>
      <c r="S82" s="45">
        <f>VLOOKUP(A82,[1]Sheet1!$B$2:$T$234,19,FALSE)</f>
        <v>6</v>
      </c>
      <c r="T82" s="45">
        <f>VLOOKUP(A82,[1]Sheet1!$B$2:$V$234,20,FALSE)</f>
        <v>1</v>
      </c>
      <c r="U82" s="45">
        <f>VLOOKUP(A82,[1]Sheet1!$B$2:$V$234,21,FALSE)</f>
        <v>1</v>
      </c>
      <c r="V82" s="45">
        <f>VLOOKUP(A82,[1]Sheet1!$B$2:$X$234,22,FALSE)</f>
        <v>6</v>
      </c>
      <c r="W82" s="45">
        <f>VLOOKUP(A82,[1]Sheet1!$B$2:$X$234,23,FALSE)</f>
        <v>15</v>
      </c>
      <c r="X82" s="45">
        <f>VLOOKUP(A82,[1]Sheet1!$B$2:$AL$234,24,FALSE)</f>
        <v>2</v>
      </c>
      <c r="Y82" s="45">
        <f>VLOOKUP(A82,[1]Sheet1!$B$2:$AM$234,25,FALSE)</f>
        <v>2</v>
      </c>
      <c r="Z82" s="45">
        <f>VLOOKUP(A82,[1]Sheet1!$B$2:$AB$234,26,FALSE)</f>
        <v>4</v>
      </c>
      <c r="AA82" s="45">
        <f>VLOOKUP(A82,[1]Sheet1!$B$2:$AB$234,27,FALSE)</f>
        <v>72</v>
      </c>
      <c r="AB82" s="45">
        <f>VLOOKUP(A82,[1]Sheet1!$B$2:$AD$234,28,FALSE)</f>
        <v>3</v>
      </c>
      <c r="AC82" s="45">
        <f>VLOOKUP(A82,[1]Sheet1!$B$2:$AD$234,29,FALSE)</f>
        <v>11</v>
      </c>
      <c r="AD82" s="45">
        <f>VLOOKUP(A82,[1]Sheet1!$B$2:$AF$234,30,FALSE)</f>
        <v>5</v>
      </c>
      <c r="AE82" s="45">
        <f>VLOOKUP(A82,[1]Sheet1!$B$2:$AF$234,31,FALSE)</f>
        <v>66</v>
      </c>
      <c r="AF82" s="45">
        <f>VLOOKUP(A82,[1]Sheet1!$B$2:$AH$234,32,FALSE)</f>
        <v>2</v>
      </c>
      <c r="AG82" s="45">
        <f>VLOOKUP(A82,[1]Sheet1!$B$2:$AH$234,33,FALSE)</f>
        <v>3</v>
      </c>
      <c r="AH82" s="75" t="str">
        <f>VLOOKUP(A82,[1]Sheet1!$B$2:$AJ$234,34,FALSE)</f>
        <v>-</v>
      </c>
      <c r="AI82" s="75" t="str">
        <f>VLOOKUP(A82,[1]Sheet1!$B$2:$AJ$234,35,FALSE)</f>
        <v>-</v>
      </c>
      <c r="AJ82" s="45">
        <f>VLOOKUP(A82,[1]Sheet1!$B$2:$AL$234,36,FALSE)</f>
        <v>6</v>
      </c>
      <c r="AK82" s="45">
        <f>VLOOKUP(A82,[1]Sheet1!$B$2:$AL$234,37,FALSE)</f>
        <v>102</v>
      </c>
    </row>
    <row r="83" spans="1:37" ht="14.25" customHeight="1">
      <c r="A83" s="151" t="s">
        <v>35</v>
      </c>
      <c r="B83" s="81">
        <f>VLOOKUP(A83,[1]Sheet1!$B$2:$F$234,2,FALSE)</f>
        <v>27</v>
      </c>
      <c r="C83" s="81">
        <f>VLOOKUP(A83,[1]Sheet1!$B$2:$F$234,3,FALSE)</f>
        <v>842</v>
      </c>
      <c r="D83" s="75">
        <f>VLOOKUP(A83,[1]Sheet1!$B$2:$F$234,4,FALSE)</f>
        <v>1</v>
      </c>
      <c r="E83" s="75">
        <f>VLOOKUP(A83,[1]Sheet1!$B$2:$F$234,5,FALSE)</f>
        <v>27</v>
      </c>
      <c r="F83" s="75" t="str">
        <f>VLOOKUP(A83,[1]Sheet1!$B$2:$I$234,6,FALSE)</f>
        <v>-</v>
      </c>
      <c r="G83" s="75" t="str">
        <f>VLOOKUP(A83,[1]Sheet1!$B$2:$I$234,7,FALSE)</f>
        <v>-</v>
      </c>
      <c r="H83" s="45">
        <f>VLOOKUP(A83,[1]Sheet1!$B$2:$J$234,8,FALSE)</f>
        <v>3</v>
      </c>
      <c r="I83" s="45">
        <f>VLOOKUP(A83,[1]Sheet1!$B$2:$J$234,9,FALSE)</f>
        <v>12</v>
      </c>
      <c r="J83" s="45">
        <f>VLOOKUP(A83,[1]Sheet1!$B$2:$L$234,10,FALSE)</f>
        <v>3</v>
      </c>
      <c r="K83" s="45">
        <f>VLOOKUP(A83,[1]Sheet1!$B$2:$L$234,11,FALSE)</f>
        <v>28</v>
      </c>
      <c r="L83" s="75" t="str">
        <f>VLOOKUP(A83,[1]Sheet1!$B$2:$N$234,12,FALSE)</f>
        <v>-</v>
      </c>
      <c r="M83" s="75" t="str">
        <f>VLOOKUP(A83,[1]Sheet1!$B$2:$N$234,13,FALSE)</f>
        <v>-</v>
      </c>
      <c r="N83" s="75" t="str">
        <f>VLOOKUP(A83,[1]Sheet1!$B$2:$P$234,14,FALSE)</f>
        <v>-</v>
      </c>
      <c r="O83" s="75" t="str">
        <f>VLOOKUP(A83,[1]Sheet1!$B$2:$P$234,15,FALSE)</f>
        <v>-</v>
      </c>
      <c r="P83" s="45" t="str">
        <f>VLOOKUP(A83,[1]Sheet1!$B$2:$R$234,16,FALSE)</f>
        <v>-</v>
      </c>
      <c r="Q83" s="45" t="str">
        <f>VLOOKUP(A83,[1]Sheet1!$B$2:$R$234,17,FALSE)</f>
        <v>-</v>
      </c>
      <c r="R83" s="45">
        <f>VLOOKUP(A83,[1]Sheet1!$B$2:$T$234,18,FALSE)</f>
        <v>6</v>
      </c>
      <c r="S83" s="45">
        <f>VLOOKUP(A83,[1]Sheet1!$B$2:$T$234,19,FALSE)</f>
        <v>60</v>
      </c>
      <c r="T83" s="45" t="str">
        <f>VLOOKUP(A83,[1]Sheet1!$B$2:$V$234,20,FALSE)</f>
        <v>-</v>
      </c>
      <c r="U83" s="45" t="str">
        <f>VLOOKUP(A83,[1]Sheet1!$B$2:$V$234,21,FALSE)</f>
        <v>-</v>
      </c>
      <c r="V83" s="45">
        <f>VLOOKUP(A83,[1]Sheet1!$B$2:$X$234,22,FALSE)</f>
        <v>3</v>
      </c>
      <c r="W83" s="45">
        <f>VLOOKUP(A83,[1]Sheet1!$B$2:$X$234,23,FALSE)</f>
        <v>12</v>
      </c>
      <c r="X83" s="45">
        <f>VLOOKUP(A83,[1]Sheet1!$B$2:$AL$234,24,FALSE)</f>
        <v>4</v>
      </c>
      <c r="Y83" s="45">
        <f>VLOOKUP(A83,[1]Sheet1!$B$2:$AM$234,25,FALSE)</f>
        <v>17</v>
      </c>
      <c r="Z83" s="45">
        <f>VLOOKUP(A83,[1]Sheet1!$B$2:$AB$234,26,FALSE)</f>
        <v>2</v>
      </c>
      <c r="AA83" s="45">
        <f>VLOOKUP(A83,[1]Sheet1!$B$2:$AB$234,27,FALSE)</f>
        <v>8</v>
      </c>
      <c r="AB83" s="45" t="str">
        <f>VLOOKUP(A83,[1]Sheet1!$B$2:$AD$234,28,FALSE)</f>
        <v>-</v>
      </c>
      <c r="AC83" s="45" t="str">
        <f>VLOOKUP(A83,[1]Sheet1!$B$2:$AD$234,29,FALSE)</f>
        <v>-</v>
      </c>
      <c r="AD83" s="45">
        <f>VLOOKUP(A83,[1]Sheet1!$B$2:$AF$234,30,FALSE)</f>
        <v>1</v>
      </c>
      <c r="AE83" s="45">
        <f>VLOOKUP(A83,[1]Sheet1!$B$2:$AF$234,31,FALSE)</f>
        <v>1</v>
      </c>
      <c r="AF83" s="45">
        <f>VLOOKUP(A83,[1]Sheet1!$B$2:$AH$234,32,FALSE)</f>
        <v>2</v>
      </c>
      <c r="AG83" s="45">
        <f>VLOOKUP(A83,[1]Sheet1!$B$2:$AH$234,33,FALSE)</f>
        <v>667</v>
      </c>
      <c r="AH83" s="75" t="str">
        <f>VLOOKUP(A83,[1]Sheet1!$B$2:$AJ$234,34,FALSE)</f>
        <v>-</v>
      </c>
      <c r="AI83" s="75" t="str">
        <f>VLOOKUP(A83,[1]Sheet1!$B$2:$AJ$234,35,FALSE)</f>
        <v>-</v>
      </c>
      <c r="AJ83" s="45">
        <f>VLOOKUP(A83,[1]Sheet1!$B$2:$AL$234,36,FALSE)</f>
        <v>2</v>
      </c>
      <c r="AK83" s="45">
        <f>VLOOKUP(A83,[1]Sheet1!$B$2:$AL$234,37,FALSE)</f>
        <v>10</v>
      </c>
    </row>
    <row r="84" spans="1:37" ht="14.25" customHeight="1">
      <c r="A84" s="151" t="s">
        <v>236</v>
      </c>
      <c r="B84" s="81">
        <f>VLOOKUP(A84,[1]Sheet1!$B$2:$F$234,2,FALSE)</f>
        <v>23</v>
      </c>
      <c r="C84" s="81">
        <f>VLOOKUP(A84,[1]Sheet1!$B$2:$F$234,3,FALSE)</f>
        <v>256</v>
      </c>
      <c r="D84" s="75">
        <f>VLOOKUP(A84,[1]Sheet1!$B$2:$F$234,4,FALSE)</f>
        <v>1</v>
      </c>
      <c r="E84" s="75">
        <f>VLOOKUP(A84,[1]Sheet1!$B$2:$F$234,5,FALSE)</f>
        <v>10</v>
      </c>
      <c r="F84" s="75" t="str">
        <f>VLOOKUP(A84,[1]Sheet1!$B$2:$I$234,6,FALSE)</f>
        <v>-</v>
      </c>
      <c r="G84" s="75" t="str">
        <f>VLOOKUP(A84,[1]Sheet1!$B$2:$I$234,7,FALSE)</f>
        <v>-</v>
      </c>
      <c r="H84" s="45">
        <f>VLOOKUP(A84,[1]Sheet1!$B$2:$J$234,8,FALSE)</f>
        <v>6</v>
      </c>
      <c r="I84" s="45">
        <f>VLOOKUP(A84,[1]Sheet1!$B$2:$J$234,9,FALSE)</f>
        <v>32</v>
      </c>
      <c r="J84" s="45">
        <f>VLOOKUP(A84,[1]Sheet1!$B$2:$L$234,10,FALSE)</f>
        <v>2</v>
      </c>
      <c r="K84" s="45">
        <f>VLOOKUP(A84,[1]Sheet1!$B$2:$L$234,11,FALSE)</f>
        <v>16</v>
      </c>
      <c r="L84" s="75" t="str">
        <f>VLOOKUP(A84,[1]Sheet1!$B$2:$N$234,12,FALSE)</f>
        <v>-</v>
      </c>
      <c r="M84" s="75" t="str">
        <f>VLOOKUP(A84,[1]Sheet1!$B$2:$N$234,13,FALSE)</f>
        <v>-</v>
      </c>
      <c r="N84" s="75" t="str">
        <f>VLOOKUP(A84,[1]Sheet1!$B$2:$P$234,14,FALSE)</f>
        <v>-</v>
      </c>
      <c r="O84" s="75" t="str">
        <f>VLOOKUP(A84,[1]Sheet1!$B$2:$P$234,15,FALSE)</f>
        <v>-</v>
      </c>
      <c r="P84" s="45">
        <f>VLOOKUP(A84,[1]Sheet1!$B$2:$R$234,16,FALSE)</f>
        <v>1</v>
      </c>
      <c r="Q84" s="45">
        <f>VLOOKUP(A84,[1]Sheet1!$B$2:$R$234,17,FALSE)</f>
        <v>6</v>
      </c>
      <c r="R84" s="45">
        <f>VLOOKUP(A84,[1]Sheet1!$B$2:$T$234,18,FALSE)</f>
        <v>6</v>
      </c>
      <c r="S84" s="45">
        <f>VLOOKUP(A84,[1]Sheet1!$B$2:$T$234,19,FALSE)</f>
        <v>39</v>
      </c>
      <c r="T84" s="45" t="str">
        <f>VLOOKUP(A84,[1]Sheet1!$B$2:$V$234,20,FALSE)</f>
        <v>-</v>
      </c>
      <c r="U84" s="45" t="str">
        <f>VLOOKUP(A84,[1]Sheet1!$B$2:$V$234,21,FALSE)</f>
        <v>-</v>
      </c>
      <c r="V84" s="45">
        <f>VLOOKUP(A84,[1]Sheet1!$B$2:$X$234,22,FALSE)</f>
        <v>1</v>
      </c>
      <c r="W84" s="45">
        <f>VLOOKUP(A84,[1]Sheet1!$B$2:$X$234,23,FALSE)</f>
        <v>4</v>
      </c>
      <c r="X84" s="45" t="str">
        <f>VLOOKUP(A84,[1]Sheet1!$B$2:$AL$234,24,FALSE)</f>
        <v>-</v>
      </c>
      <c r="Y84" s="45" t="str">
        <f>VLOOKUP(A84,[1]Sheet1!$B$2:$AM$234,25,FALSE)</f>
        <v>-</v>
      </c>
      <c r="Z84" s="45">
        <f>VLOOKUP(A84,[1]Sheet1!$B$2:$AB$234,26,FALSE)</f>
        <v>1</v>
      </c>
      <c r="AA84" s="45">
        <f>VLOOKUP(A84,[1]Sheet1!$B$2:$AB$234,27,FALSE)</f>
        <v>57</v>
      </c>
      <c r="AB84" s="45">
        <f>VLOOKUP(A84,[1]Sheet1!$B$2:$AD$234,28,FALSE)</f>
        <v>2</v>
      </c>
      <c r="AC84" s="45">
        <f>VLOOKUP(A84,[1]Sheet1!$B$2:$AD$234,29,FALSE)</f>
        <v>3</v>
      </c>
      <c r="AD84" s="45" t="str">
        <f>VLOOKUP(A84,[1]Sheet1!$B$2:$AF$234,30,FALSE)</f>
        <v>-</v>
      </c>
      <c r="AE84" s="45" t="str">
        <f>VLOOKUP(A84,[1]Sheet1!$B$2:$AF$234,31,FALSE)</f>
        <v>-</v>
      </c>
      <c r="AF84" s="45">
        <f>VLOOKUP(A84,[1]Sheet1!$B$2:$AH$234,32,FALSE)</f>
        <v>1</v>
      </c>
      <c r="AG84" s="45">
        <f>VLOOKUP(A84,[1]Sheet1!$B$2:$AH$234,33,FALSE)</f>
        <v>84</v>
      </c>
      <c r="AH84" s="75" t="str">
        <f>VLOOKUP(A84,[1]Sheet1!$B$2:$AJ$234,34,FALSE)</f>
        <v>-</v>
      </c>
      <c r="AI84" s="75" t="str">
        <f>VLOOKUP(A84,[1]Sheet1!$B$2:$AJ$234,35,FALSE)</f>
        <v>-</v>
      </c>
      <c r="AJ84" s="45">
        <f>VLOOKUP(A84,[1]Sheet1!$B$2:$AL$234,36,FALSE)</f>
        <v>2</v>
      </c>
      <c r="AK84" s="45">
        <f>VLOOKUP(A84,[1]Sheet1!$B$2:$AL$234,37,FALSE)</f>
        <v>5</v>
      </c>
    </row>
    <row r="85" spans="1:37" ht="14.25" customHeight="1">
      <c r="A85" s="151" t="s">
        <v>152</v>
      </c>
      <c r="B85" s="81">
        <f>VLOOKUP(A85,[1]Sheet1!$B$2:$F$234,2,FALSE)</f>
        <v>36</v>
      </c>
      <c r="C85" s="81">
        <f>VLOOKUP(A85,[1]Sheet1!$B$2:$F$234,3,FALSE)</f>
        <v>337</v>
      </c>
      <c r="D85" s="75" t="str">
        <f>VLOOKUP(A85,[1]Sheet1!$B$2:$F$234,4,FALSE)</f>
        <v>-</v>
      </c>
      <c r="E85" s="75" t="str">
        <f>VLOOKUP(A85,[1]Sheet1!$B$2:$F$234,5,FALSE)</f>
        <v>-</v>
      </c>
      <c r="F85" s="75" t="str">
        <f>VLOOKUP(A85,[1]Sheet1!$B$2:$I$234,6,FALSE)</f>
        <v>-</v>
      </c>
      <c r="G85" s="75" t="str">
        <f>VLOOKUP(A85,[1]Sheet1!$B$2:$I$234,7,FALSE)</f>
        <v>-</v>
      </c>
      <c r="H85" s="45">
        <f>VLOOKUP(A85,[1]Sheet1!$B$2:$J$234,8,FALSE)</f>
        <v>2</v>
      </c>
      <c r="I85" s="45">
        <f>VLOOKUP(A85,[1]Sheet1!$B$2:$J$234,9,FALSE)</f>
        <v>7</v>
      </c>
      <c r="J85" s="45">
        <f>VLOOKUP(A85,[1]Sheet1!$B$2:$L$234,10,FALSE)</f>
        <v>2</v>
      </c>
      <c r="K85" s="45">
        <f>VLOOKUP(A85,[1]Sheet1!$B$2:$L$234,11,FALSE)</f>
        <v>8</v>
      </c>
      <c r="L85" s="75" t="str">
        <f>VLOOKUP(A85,[1]Sheet1!$B$2:$N$234,12,FALSE)</f>
        <v>-</v>
      </c>
      <c r="M85" s="75" t="str">
        <f>VLOOKUP(A85,[1]Sheet1!$B$2:$N$234,13,FALSE)</f>
        <v>-</v>
      </c>
      <c r="N85" s="75">
        <f>VLOOKUP(A85,[1]Sheet1!$B$2:$P$234,14,FALSE)</f>
        <v>1</v>
      </c>
      <c r="O85" s="75">
        <f>VLOOKUP(A85,[1]Sheet1!$B$2:$P$234,15,FALSE)</f>
        <v>6</v>
      </c>
      <c r="P85" s="45">
        <f>VLOOKUP(A85,[1]Sheet1!$B$2:$R$234,16,FALSE)</f>
        <v>1</v>
      </c>
      <c r="Q85" s="45">
        <f>VLOOKUP(A85,[1]Sheet1!$B$2:$R$234,17,FALSE)</f>
        <v>17</v>
      </c>
      <c r="R85" s="45">
        <f>VLOOKUP(A85,[1]Sheet1!$B$2:$T$234,18,FALSE)</f>
        <v>12</v>
      </c>
      <c r="S85" s="45">
        <f>VLOOKUP(A85,[1]Sheet1!$B$2:$T$234,19,FALSE)</f>
        <v>165</v>
      </c>
      <c r="T85" s="45" t="str">
        <f>VLOOKUP(A85,[1]Sheet1!$B$2:$V$234,20,FALSE)</f>
        <v>-</v>
      </c>
      <c r="U85" s="45" t="str">
        <f>VLOOKUP(A85,[1]Sheet1!$B$2:$V$234,21,FALSE)</f>
        <v>-</v>
      </c>
      <c r="V85" s="45">
        <f>VLOOKUP(A85,[1]Sheet1!$B$2:$X$234,22,FALSE)</f>
        <v>3</v>
      </c>
      <c r="W85" s="45">
        <f>VLOOKUP(A85,[1]Sheet1!$B$2:$X$234,23,FALSE)</f>
        <v>6</v>
      </c>
      <c r="X85" s="45">
        <f>VLOOKUP(A85,[1]Sheet1!$B$2:$AL$234,24,FALSE)</f>
        <v>3</v>
      </c>
      <c r="Y85" s="45">
        <f>VLOOKUP(A85,[1]Sheet1!$B$2:$AM$234,25,FALSE)</f>
        <v>15</v>
      </c>
      <c r="Z85" s="45">
        <f>VLOOKUP(A85,[1]Sheet1!$B$2:$AB$234,26,FALSE)</f>
        <v>1</v>
      </c>
      <c r="AA85" s="45">
        <f>VLOOKUP(A85,[1]Sheet1!$B$2:$AB$234,27,FALSE)</f>
        <v>4</v>
      </c>
      <c r="AB85" s="45">
        <f>VLOOKUP(A85,[1]Sheet1!$B$2:$AD$234,28,FALSE)</f>
        <v>3</v>
      </c>
      <c r="AC85" s="45">
        <f>VLOOKUP(A85,[1]Sheet1!$B$2:$AD$234,29,FALSE)</f>
        <v>5</v>
      </c>
      <c r="AD85" s="45">
        <f>VLOOKUP(A85,[1]Sheet1!$B$2:$AF$234,30,FALSE)</f>
        <v>1</v>
      </c>
      <c r="AE85" s="45">
        <f>VLOOKUP(A85,[1]Sheet1!$B$2:$AF$234,31,FALSE)</f>
        <v>40</v>
      </c>
      <c r="AF85" s="45">
        <f>VLOOKUP(A85,[1]Sheet1!$B$2:$AH$234,32,FALSE)</f>
        <v>4</v>
      </c>
      <c r="AG85" s="45">
        <f>VLOOKUP(A85,[1]Sheet1!$B$2:$AH$234,33,FALSE)</f>
        <v>61</v>
      </c>
      <c r="AH85" s="75" t="str">
        <f>VLOOKUP(A85,[1]Sheet1!$B$2:$AJ$234,34,FALSE)</f>
        <v>-</v>
      </c>
      <c r="AI85" s="75" t="str">
        <f>VLOOKUP(A85,[1]Sheet1!$B$2:$AJ$234,35,FALSE)</f>
        <v>-</v>
      </c>
      <c r="AJ85" s="45">
        <f>VLOOKUP(A85,[1]Sheet1!$B$2:$AL$234,36,FALSE)</f>
        <v>3</v>
      </c>
      <c r="AK85" s="45">
        <f>VLOOKUP(A85,[1]Sheet1!$B$2:$AL$234,37,FALSE)</f>
        <v>3</v>
      </c>
    </row>
    <row r="86" spans="1:37" ht="14.25" customHeight="1">
      <c r="A86" s="151" t="s">
        <v>237</v>
      </c>
      <c r="B86" s="81">
        <f>VLOOKUP(A86,[1]Sheet1!$B$2:$F$234,2,FALSE)</f>
        <v>17</v>
      </c>
      <c r="C86" s="81">
        <f>VLOOKUP(A86,[1]Sheet1!$B$2:$F$234,3,FALSE)</f>
        <v>111</v>
      </c>
      <c r="D86" s="75" t="str">
        <f>VLOOKUP(A86,[1]Sheet1!$B$2:$F$234,4,FALSE)</f>
        <v>-</v>
      </c>
      <c r="E86" s="75" t="str">
        <f>VLOOKUP(A86,[1]Sheet1!$B$2:$F$234,5,FALSE)</f>
        <v>-</v>
      </c>
      <c r="F86" s="75" t="str">
        <f>VLOOKUP(A86,[1]Sheet1!$B$2:$I$234,6,FALSE)</f>
        <v>-</v>
      </c>
      <c r="G86" s="75" t="str">
        <f>VLOOKUP(A86,[1]Sheet1!$B$2:$I$234,7,FALSE)</f>
        <v>-</v>
      </c>
      <c r="H86" s="45">
        <f>VLOOKUP(A86,[1]Sheet1!$B$2:$J$234,8,FALSE)</f>
        <v>4</v>
      </c>
      <c r="I86" s="45">
        <f>VLOOKUP(A86,[1]Sheet1!$B$2:$J$234,9,FALSE)</f>
        <v>21</v>
      </c>
      <c r="J86" s="45">
        <f>VLOOKUP(A86,[1]Sheet1!$B$2:$L$234,10,FALSE)</f>
        <v>1</v>
      </c>
      <c r="K86" s="45">
        <f>VLOOKUP(A86,[1]Sheet1!$B$2:$L$234,11,FALSE)</f>
        <v>5</v>
      </c>
      <c r="L86" s="75" t="str">
        <f>VLOOKUP(A86,[1]Sheet1!$B$2:$N$234,12,FALSE)</f>
        <v>-</v>
      </c>
      <c r="M86" s="75" t="str">
        <f>VLOOKUP(A86,[1]Sheet1!$B$2:$N$234,13,FALSE)</f>
        <v>-</v>
      </c>
      <c r="N86" s="75" t="str">
        <f>VLOOKUP(A86,[1]Sheet1!$B$2:$P$234,14,FALSE)</f>
        <v>-</v>
      </c>
      <c r="O86" s="75" t="str">
        <f>VLOOKUP(A86,[1]Sheet1!$B$2:$P$234,15,FALSE)</f>
        <v>-</v>
      </c>
      <c r="P86" s="45">
        <f>VLOOKUP(A86,[1]Sheet1!$B$2:$R$234,16,FALSE)</f>
        <v>1</v>
      </c>
      <c r="Q86" s="45">
        <f>VLOOKUP(A86,[1]Sheet1!$B$2:$R$234,17,FALSE)</f>
        <v>13</v>
      </c>
      <c r="R86" s="45">
        <f>VLOOKUP(A86,[1]Sheet1!$B$2:$T$234,18,FALSE)</f>
        <v>5</v>
      </c>
      <c r="S86" s="45">
        <f>VLOOKUP(A86,[1]Sheet1!$B$2:$T$234,19,FALSE)</f>
        <v>22</v>
      </c>
      <c r="T86" s="45" t="str">
        <f>VLOOKUP(A86,[1]Sheet1!$B$2:$V$234,20,FALSE)</f>
        <v>-</v>
      </c>
      <c r="U86" s="45" t="str">
        <f>VLOOKUP(A86,[1]Sheet1!$B$2:$V$234,21,FALSE)</f>
        <v>-</v>
      </c>
      <c r="V86" s="45" t="str">
        <f>VLOOKUP(A86,[1]Sheet1!$B$2:$X$234,22,FALSE)</f>
        <v>-</v>
      </c>
      <c r="W86" s="45" t="str">
        <f>VLOOKUP(A86,[1]Sheet1!$B$2:$X$234,23,FALSE)</f>
        <v>-</v>
      </c>
      <c r="X86" s="45" t="str">
        <f>VLOOKUP(A86,[1]Sheet1!$B$2:$AL$234,24,FALSE)</f>
        <v>-</v>
      </c>
      <c r="Y86" s="45" t="str">
        <f>VLOOKUP(A86,[1]Sheet1!$B$2:$AM$234,25,FALSE)</f>
        <v>-</v>
      </c>
      <c r="Z86" s="45">
        <f>VLOOKUP(A86,[1]Sheet1!$B$2:$AB$234,26,FALSE)</f>
        <v>4</v>
      </c>
      <c r="AA86" s="45">
        <f>VLOOKUP(A86,[1]Sheet1!$B$2:$AB$234,27,FALSE)</f>
        <v>12</v>
      </c>
      <c r="AB86" s="45">
        <f>VLOOKUP(A86,[1]Sheet1!$B$2:$AD$234,28,FALSE)</f>
        <v>1</v>
      </c>
      <c r="AC86" s="45">
        <f>VLOOKUP(A86,[1]Sheet1!$B$2:$AD$234,29,FALSE)</f>
        <v>1</v>
      </c>
      <c r="AD86" s="45" t="str">
        <f>VLOOKUP(A86,[1]Sheet1!$B$2:$AF$234,30,FALSE)</f>
        <v>-</v>
      </c>
      <c r="AE86" s="45" t="str">
        <f>VLOOKUP(A86,[1]Sheet1!$B$2:$AF$234,31,FALSE)</f>
        <v>-</v>
      </c>
      <c r="AF86" s="45">
        <f>VLOOKUP(A86,[1]Sheet1!$B$2:$AH$234,32,FALSE)</f>
        <v>1</v>
      </c>
      <c r="AG86" s="45">
        <f>VLOOKUP(A86,[1]Sheet1!$B$2:$AH$234,33,FALSE)</f>
        <v>37</v>
      </c>
      <c r="AH86" s="75" t="str">
        <f>VLOOKUP(A86,[1]Sheet1!$B$2:$AJ$234,34,FALSE)</f>
        <v>-</v>
      </c>
      <c r="AI86" s="75" t="str">
        <f>VLOOKUP(A86,[1]Sheet1!$B$2:$AJ$234,35,FALSE)</f>
        <v>-</v>
      </c>
      <c r="AJ86" s="45" t="str">
        <f>VLOOKUP(A86,[1]Sheet1!$B$2:$AL$234,36,FALSE)</f>
        <v>-</v>
      </c>
      <c r="AK86" s="45" t="str">
        <f>VLOOKUP(A86,[1]Sheet1!$B$2:$AL$234,37,FALSE)</f>
        <v>-</v>
      </c>
    </row>
    <row r="87" spans="1:37" ht="14.25" customHeight="1">
      <c r="A87" s="151" t="s">
        <v>241</v>
      </c>
      <c r="B87" s="81">
        <f>VLOOKUP(A87,[1]Sheet1!$B$2:$F$234,2,FALSE)</f>
        <v>19</v>
      </c>
      <c r="C87" s="81">
        <f>VLOOKUP(A87,[1]Sheet1!$B$2:$F$234,3,FALSE)</f>
        <v>232</v>
      </c>
      <c r="D87" s="75" t="str">
        <f>VLOOKUP(A87,[1]Sheet1!$B$2:$F$234,4,FALSE)</f>
        <v>-</v>
      </c>
      <c r="E87" s="75" t="str">
        <f>VLOOKUP(A87,[1]Sheet1!$B$2:$F$234,5,FALSE)</f>
        <v>-</v>
      </c>
      <c r="F87" s="75" t="str">
        <f>VLOOKUP(A87,[1]Sheet1!$B$2:$I$234,6,FALSE)</f>
        <v>-</v>
      </c>
      <c r="G87" s="75" t="str">
        <f>VLOOKUP(A87,[1]Sheet1!$B$2:$I$234,7,FALSE)</f>
        <v>-</v>
      </c>
      <c r="H87" s="45">
        <f>VLOOKUP(A87,[1]Sheet1!$B$2:$J$234,8,FALSE)</f>
        <v>5</v>
      </c>
      <c r="I87" s="45">
        <f>VLOOKUP(A87,[1]Sheet1!$B$2:$J$234,9,FALSE)</f>
        <v>24</v>
      </c>
      <c r="J87" s="45">
        <f>VLOOKUP(A87,[1]Sheet1!$B$2:$L$234,10,FALSE)</f>
        <v>2</v>
      </c>
      <c r="K87" s="45">
        <f>VLOOKUP(A87,[1]Sheet1!$B$2:$L$234,11,FALSE)</f>
        <v>28</v>
      </c>
      <c r="L87" s="75" t="str">
        <f>VLOOKUP(A87,[1]Sheet1!$B$2:$N$234,12,FALSE)</f>
        <v>-</v>
      </c>
      <c r="M87" s="75" t="str">
        <f>VLOOKUP(A87,[1]Sheet1!$B$2:$N$234,13,FALSE)</f>
        <v>-</v>
      </c>
      <c r="N87" s="75" t="str">
        <f>VLOOKUP(A87,[1]Sheet1!$B$2:$P$234,14,FALSE)</f>
        <v>-</v>
      </c>
      <c r="O87" s="75" t="str">
        <f>VLOOKUP(A87,[1]Sheet1!$B$2:$P$234,15,FALSE)</f>
        <v>-</v>
      </c>
      <c r="P87" s="45">
        <f>VLOOKUP(A87,[1]Sheet1!$B$2:$R$234,16,FALSE)</f>
        <v>1</v>
      </c>
      <c r="Q87" s="45">
        <f>VLOOKUP(A87,[1]Sheet1!$B$2:$R$234,17,FALSE)</f>
        <v>12</v>
      </c>
      <c r="R87" s="45">
        <f>VLOOKUP(A87,[1]Sheet1!$B$2:$T$234,18,FALSE)</f>
        <v>3</v>
      </c>
      <c r="S87" s="45">
        <f>VLOOKUP(A87,[1]Sheet1!$B$2:$T$234,19,FALSE)</f>
        <v>7</v>
      </c>
      <c r="T87" s="45" t="str">
        <f>VLOOKUP(A87,[1]Sheet1!$B$2:$V$234,20,FALSE)</f>
        <v>-</v>
      </c>
      <c r="U87" s="45" t="str">
        <f>VLOOKUP(A87,[1]Sheet1!$B$2:$V$234,21,FALSE)</f>
        <v>-</v>
      </c>
      <c r="V87" s="45" t="str">
        <f>VLOOKUP(A87,[1]Sheet1!$B$2:$X$234,22,FALSE)</f>
        <v>-</v>
      </c>
      <c r="W87" s="45" t="str">
        <f>VLOOKUP(A87,[1]Sheet1!$B$2:$X$234,23,FALSE)</f>
        <v>-</v>
      </c>
      <c r="X87" s="45" t="str">
        <f>VLOOKUP(A87,[1]Sheet1!$B$2:$AL$234,24,FALSE)</f>
        <v>-</v>
      </c>
      <c r="Y87" s="45" t="str">
        <f>VLOOKUP(A87,[1]Sheet1!$B$2:$AM$234,25,FALSE)</f>
        <v>-</v>
      </c>
      <c r="Z87" s="45">
        <f>VLOOKUP(A87,[1]Sheet1!$B$2:$AB$234,26,FALSE)</f>
        <v>1</v>
      </c>
      <c r="AA87" s="45">
        <f>VLOOKUP(A87,[1]Sheet1!$B$2:$AB$234,27,FALSE)</f>
        <v>10</v>
      </c>
      <c r="AB87" s="45" t="str">
        <f>VLOOKUP(A87,[1]Sheet1!$B$2:$AD$234,28,FALSE)</f>
        <v>-</v>
      </c>
      <c r="AC87" s="45" t="str">
        <f>VLOOKUP(A87,[1]Sheet1!$B$2:$AD$234,29,FALSE)</f>
        <v>-</v>
      </c>
      <c r="AD87" s="45" t="str">
        <f>VLOOKUP(A87,[1]Sheet1!$B$2:$AF$234,30,FALSE)</f>
        <v>-</v>
      </c>
      <c r="AE87" s="45" t="str">
        <f>VLOOKUP(A87,[1]Sheet1!$B$2:$AF$234,31,FALSE)</f>
        <v>-</v>
      </c>
      <c r="AF87" s="45">
        <f>VLOOKUP(A87,[1]Sheet1!$B$2:$AH$234,32,FALSE)</f>
        <v>2</v>
      </c>
      <c r="AG87" s="45">
        <f>VLOOKUP(A87,[1]Sheet1!$B$2:$AH$234,33,FALSE)</f>
        <v>71</v>
      </c>
      <c r="AH87" s="75" t="str">
        <f>VLOOKUP(A87,[1]Sheet1!$B$2:$AJ$234,34,FALSE)</f>
        <v>-</v>
      </c>
      <c r="AI87" s="75" t="str">
        <f>VLOOKUP(A87,[1]Sheet1!$B$2:$AJ$234,35,FALSE)</f>
        <v>-</v>
      </c>
      <c r="AJ87" s="45">
        <f>VLOOKUP(A87,[1]Sheet1!$B$2:$AL$234,36,FALSE)</f>
        <v>5</v>
      </c>
      <c r="AK87" s="45">
        <f>VLOOKUP(A87,[1]Sheet1!$B$2:$AL$234,37,FALSE)</f>
        <v>80</v>
      </c>
    </row>
    <row r="88" spans="1:37" ht="14.25" customHeight="1">
      <c r="A88" s="151" t="s">
        <v>244</v>
      </c>
      <c r="B88" s="81">
        <f>VLOOKUP(A88,[1]Sheet1!$B$2:$F$234,2,FALSE)</f>
        <v>14</v>
      </c>
      <c r="C88" s="81">
        <f>VLOOKUP(A88,[1]Sheet1!$B$2:$F$234,3,FALSE)</f>
        <v>115</v>
      </c>
      <c r="D88" s="75" t="str">
        <f>VLOOKUP(A88,[1]Sheet1!$B$2:$F$234,4,FALSE)</f>
        <v>-</v>
      </c>
      <c r="E88" s="75" t="str">
        <f>VLOOKUP(A88,[1]Sheet1!$B$2:$F$234,5,FALSE)</f>
        <v>-</v>
      </c>
      <c r="F88" s="75" t="str">
        <f>VLOOKUP(A88,[1]Sheet1!$B$2:$I$234,6,FALSE)</f>
        <v>-</v>
      </c>
      <c r="G88" s="75" t="str">
        <f>VLOOKUP(A88,[1]Sheet1!$B$2:$I$234,7,FALSE)</f>
        <v>-</v>
      </c>
      <c r="H88" s="45">
        <f>VLOOKUP(A88,[1]Sheet1!$B$2:$J$234,8,FALSE)</f>
        <v>4</v>
      </c>
      <c r="I88" s="45">
        <f>VLOOKUP(A88,[1]Sheet1!$B$2:$J$234,9,FALSE)</f>
        <v>19</v>
      </c>
      <c r="J88" s="45">
        <f>VLOOKUP(A88,[1]Sheet1!$B$2:$L$234,10,FALSE)</f>
        <v>1</v>
      </c>
      <c r="K88" s="45">
        <f>VLOOKUP(A88,[1]Sheet1!$B$2:$L$234,11,FALSE)</f>
        <v>25</v>
      </c>
      <c r="L88" s="75" t="str">
        <f>VLOOKUP(A88,[1]Sheet1!$B$2:$N$234,12,FALSE)</f>
        <v>-</v>
      </c>
      <c r="M88" s="75" t="str">
        <f>VLOOKUP(A88,[1]Sheet1!$B$2:$N$234,13,FALSE)</f>
        <v>-</v>
      </c>
      <c r="N88" s="75" t="str">
        <f>VLOOKUP(A88,[1]Sheet1!$B$2:$P$234,14,FALSE)</f>
        <v>-</v>
      </c>
      <c r="O88" s="75" t="str">
        <f>VLOOKUP(A88,[1]Sheet1!$B$2:$P$234,15,FALSE)</f>
        <v>-</v>
      </c>
      <c r="P88" s="45">
        <f>VLOOKUP(A88,[1]Sheet1!$B$2:$R$234,16,FALSE)</f>
        <v>1</v>
      </c>
      <c r="Q88" s="45">
        <f>VLOOKUP(A88,[1]Sheet1!$B$2:$R$234,17,FALSE)</f>
        <v>13</v>
      </c>
      <c r="R88" s="45">
        <f>VLOOKUP(A88,[1]Sheet1!$B$2:$T$234,18,FALSE)</f>
        <v>3</v>
      </c>
      <c r="S88" s="45">
        <f>VLOOKUP(A88,[1]Sheet1!$B$2:$T$234,19,FALSE)</f>
        <v>9</v>
      </c>
      <c r="T88" s="45">
        <f>VLOOKUP(A88,[1]Sheet1!$B$2:$V$234,20,FALSE)</f>
        <v>1</v>
      </c>
      <c r="U88" s="45">
        <f>VLOOKUP(A88,[1]Sheet1!$B$2:$V$234,21,FALSE)</f>
        <v>4</v>
      </c>
      <c r="V88" s="45" t="str">
        <f>VLOOKUP(A88,[1]Sheet1!$B$2:$X$234,22,FALSE)</f>
        <v>-</v>
      </c>
      <c r="W88" s="45" t="str">
        <f>VLOOKUP(A88,[1]Sheet1!$B$2:$X$234,23,FALSE)</f>
        <v>-</v>
      </c>
      <c r="X88" s="45" t="str">
        <f>VLOOKUP(A88,[1]Sheet1!$B$2:$AL$234,24,FALSE)</f>
        <v>-</v>
      </c>
      <c r="Y88" s="45" t="str">
        <f>VLOOKUP(A88,[1]Sheet1!$B$2:$AM$234,25,FALSE)</f>
        <v>-</v>
      </c>
      <c r="Z88" s="45" t="str">
        <f>VLOOKUP(A88,[1]Sheet1!$B$2:$AB$234,26,FALSE)</f>
        <v>-</v>
      </c>
      <c r="AA88" s="45" t="str">
        <f>VLOOKUP(A88,[1]Sheet1!$B$2:$AB$234,27,FALSE)</f>
        <v>-</v>
      </c>
      <c r="AB88" s="45" t="str">
        <f>VLOOKUP(A88,[1]Sheet1!$B$2:$AD$234,28,FALSE)</f>
        <v>-</v>
      </c>
      <c r="AC88" s="45" t="str">
        <f>VLOOKUP(A88,[1]Sheet1!$B$2:$AD$234,29,FALSE)</f>
        <v>-</v>
      </c>
      <c r="AD88" s="45" t="str">
        <f>VLOOKUP(A88,[1]Sheet1!$B$2:$AF$234,30,FALSE)</f>
        <v>-</v>
      </c>
      <c r="AE88" s="45" t="str">
        <f>VLOOKUP(A88,[1]Sheet1!$B$2:$AF$234,31,FALSE)</f>
        <v>-</v>
      </c>
      <c r="AF88" s="45">
        <f>VLOOKUP(A88,[1]Sheet1!$B$2:$AH$234,32,FALSE)</f>
        <v>2</v>
      </c>
      <c r="AG88" s="45">
        <f>VLOOKUP(A88,[1]Sheet1!$B$2:$AH$234,33,FALSE)</f>
        <v>39</v>
      </c>
      <c r="AH88" s="75" t="str">
        <f>VLOOKUP(A88,[1]Sheet1!$B$2:$AJ$234,34,FALSE)</f>
        <v>-</v>
      </c>
      <c r="AI88" s="75" t="str">
        <f>VLOOKUP(A88,[1]Sheet1!$B$2:$AJ$234,35,FALSE)</f>
        <v>-</v>
      </c>
      <c r="AJ88" s="45">
        <f>VLOOKUP(A88,[1]Sheet1!$B$2:$AL$234,36,FALSE)</f>
        <v>2</v>
      </c>
      <c r="AK88" s="45">
        <f>VLOOKUP(A88,[1]Sheet1!$B$2:$AL$234,37,FALSE)</f>
        <v>6</v>
      </c>
    </row>
    <row r="89" spans="1:37" ht="14.25" customHeight="1">
      <c r="A89" s="151" t="s">
        <v>245</v>
      </c>
      <c r="B89" s="81">
        <f>VLOOKUP(A89,[1]Sheet1!$B$2:$F$234,2,FALSE)</f>
        <v>14</v>
      </c>
      <c r="C89" s="81">
        <f>VLOOKUP(A89,[1]Sheet1!$B$2:$F$234,3,FALSE)</f>
        <v>81</v>
      </c>
      <c r="D89" s="75" t="str">
        <f>VLOOKUP(A89,[1]Sheet1!$B$2:$F$234,4,FALSE)</f>
        <v>-</v>
      </c>
      <c r="E89" s="75" t="str">
        <f>VLOOKUP(A89,[1]Sheet1!$B$2:$F$234,5,FALSE)</f>
        <v>-</v>
      </c>
      <c r="F89" s="75" t="str">
        <f>VLOOKUP(A89,[1]Sheet1!$B$2:$I$234,6,FALSE)</f>
        <v>-</v>
      </c>
      <c r="G89" s="75" t="str">
        <f>VLOOKUP(A89,[1]Sheet1!$B$2:$I$234,7,FALSE)</f>
        <v>-</v>
      </c>
      <c r="H89" s="45">
        <f>VLOOKUP(A89,[1]Sheet1!$B$2:$J$234,8,FALSE)</f>
        <v>1</v>
      </c>
      <c r="I89" s="45">
        <f>VLOOKUP(A89,[1]Sheet1!$B$2:$J$234,9,FALSE)</f>
        <v>6</v>
      </c>
      <c r="J89" s="45">
        <f>VLOOKUP(A89,[1]Sheet1!$B$2:$L$234,10,FALSE)</f>
        <v>3</v>
      </c>
      <c r="K89" s="45">
        <f>VLOOKUP(A89,[1]Sheet1!$B$2:$L$234,11,FALSE)</f>
        <v>42</v>
      </c>
      <c r="L89" s="75">
        <f>VLOOKUP(A89,[1]Sheet1!$B$2:$N$234,12,FALSE)</f>
        <v>1</v>
      </c>
      <c r="M89" s="75">
        <f>VLOOKUP(A89,[1]Sheet1!$B$2:$N$234,13,FALSE)</f>
        <v>1</v>
      </c>
      <c r="N89" s="75" t="str">
        <f>VLOOKUP(A89,[1]Sheet1!$B$2:$P$234,14,FALSE)</f>
        <v>-</v>
      </c>
      <c r="O89" s="75" t="str">
        <f>VLOOKUP(A89,[1]Sheet1!$B$2:$P$234,15,FALSE)</f>
        <v>-</v>
      </c>
      <c r="P89" s="45" t="str">
        <f>VLOOKUP(A89,[1]Sheet1!$B$2:$R$234,16,FALSE)</f>
        <v>-</v>
      </c>
      <c r="Q89" s="45" t="str">
        <f>VLOOKUP(A89,[1]Sheet1!$B$2:$R$234,17,FALSE)</f>
        <v>-</v>
      </c>
      <c r="R89" s="45">
        <f>VLOOKUP(A89,[1]Sheet1!$B$2:$T$234,18,FALSE)</f>
        <v>3</v>
      </c>
      <c r="S89" s="45">
        <f>VLOOKUP(A89,[1]Sheet1!$B$2:$T$234,19,FALSE)</f>
        <v>20</v>
      </c>
      <c r="T89" s="45" t="str">
        <f>VLOOKUP(A89,[1]Sheet1!$B$2:$V$234,20,FALSE)</f>
        <v>-</v>
      </c>
      <c r="U89" s="45" t="str">
        <f>VLOOKUP(A89,[1]Sheet1!$B$2:$V$234,21,FALSE)</f>
        <v>-</v>
      </c>
      <c r="V89" s="45" t="str">
        <f>VLOOKUP(A89,[1]Sheet1!$B$2:$X$234,22,FALSE)</f>
        <v>-</v>
      </c>
      <c r="W89" s="45" t="str">
        <f>VLOOKUP(A89,[1]Sheet1!$B$2:$X$234,23,FALSE)</f>
        <v>-</v>
      </c>
      <c r="X89" s="45" t="str">
        <f>VLOOKUP(A89,[1]Sheet1!$B$2:$AL$234,24,FALSE)</f>
        <v>-</v>
      </c>
      <c r="Y89" s="45" t="str">
        <f>VLOOKUP(A89,[1]Sheet1!$B$2:$AM$234,25,FALSE)</f>
        <v>-</v>
      </c>
      <c r="Z89" s="45">
        <f>VLOOKUP(A89,[1]Sheet1!$B$2:$AB$234,26,FALSE)</f>
        <v>1</v>
      </c>
      <c r="AA89" s="45">
        <f>VLOOKUP(A89,[1]Sheet1!$B$2:$AB$234,27,FALSE)</f>
        <v>2</v>
      </c>
      <c r="AB89" s="45">
        <f>VLOOKUP(A89,[1]Sheet1!$B$2:$AD$234,28,FALSE)</f>
        <v>3</v>
      </c>
      <c r="AC89" s="45">
        <f>VLOOKUP(A89,[1]Sheet1!$B$2:$AD$234,29,FALSE)</f>
        <v>4</v>
      </c>
      <c r="AD89" s="45">
        <f>VLOOKUP(A89,[1]Sheet1!$B$2:$AF$234,30,FALSE)</f>
        <v>1</v>
      </c>
      <c r="AE89" s="45">
        <f>VLOOKUP(A89,[1]Sheet1!$B$2:$AF$234,31,FALSE)</f>
        <v>3</v>
      </c>
      <c r="AF89" s="45" t="str">
        <f>VLOOKUP(A89,[1]Sheet1!$B$2:$AH$234,32,FALSE)</f>
        <v>-</v>
      </c>
      <c r="AG89" s="45" t="str">
        <f>VLOOKUP(A89,[1]Sheet1!$B$2:$AH$234,33,FALSE)</f>
        <v>-</v>
      </c>
      <c r="AH89" s="75">
        <f>VLOOKUP(A89,[1]Sheet1!$B$2:$AJ$234,34,FALSE)</f>
        <v>1</v>
      </c>
      <c r="AI89" s="75">
        <f>VLOOKUP(A89,[1]Sheet1!$B$2:$AJ$234,35,FALSE)</f>
        <v>3</v>
      </c>
      <c r="AJ89" s="45" t="str">
        <f>VLOOKUP(A89,[1]Sheet1!$B$2:$AL$234,36,FALSE)</f>
        <v>-</v>
      </c>
      <c r="AK89" s="45" t="str">
        <f>VLOOKUP(A89,[1]Sheet1!$B$2:$AL$234,37,FALSE)</f>
        <v>-</v>
      </c>
    </row>
    <row r="90" spans="1:37" ht="14.25" customHeight="1">
      <c r="A90" s="151" t="s">
        <v>9</v>
      </c>
      <c r="B90" s="81">
        <f>VLOOKUP(A90,[1]Sheet1!$B$2:$F$234,2,FALSE)</f>
        <v>7</v>
      </c>
      <c r="C90" s="81">
        <f>VLOOKUP(A90,[1]Sheet1!$B$2:$F$234,3,FALSE)</f>
        <v>53</v>
      </c>
      <c r="D90" s="75">
        <f>VLOOKUP(A90,[1]Sheet1!$B$2:$F$234,4,FALSE)</f>
        <v>1</v>
      </c>
      <c r="E90" s="75">
        <f>VLOOKUP(A90,[1]Sheet1!$B$2:$F$234,5,FALSE)</f>
        <v>20</v>
      </c>
      <c r="F90" s="75" t="str">
        <f>VLOOKUP(A90,[1]Sheet1!$B$2:$I$234,6,FALSE)</f>
        <v>-</v>
      </c>
      <c r="G90" s="75" t="str">
        <f>VLOOKUP(A90,[1]Sheet1!$B$2:$I$234,7,FALSE)</f>
        <v>-</v>
      </c>
      <c r="H90" s="45">
        <f>VLOOKUP(A90,[1]Sheet1!$B$2:$J$234,8,FALSE)</f>
        <v>4</v>
      </c>
      <c r="I90" s="45">
        <f>VLOOKUP(A90,[1]Sheet1!$B$2:$J$234,9,FALSE)</f>
        <v>27</v>
      </c>
      <c r="J90" s="45" t="str">
        <f>VLOOKUP(A90,[1]Sheet1!$B$2:$L$234,10,FALSE)</f>
        <v>-</v>
      </c>
      <c r="K90" s="45" t="str">
        <f>VLOOKUP(A90,[1]Sheet1!$B$2:$L$234,11,FALSE)</f>
        <v>-</v>
      </c>
      <c r="L90" s="75" t="str">
        <f>VLOOKUP(A90,[1]Sheet1!$B$2:$N$234,12,FALSE)</f>
        <v>-</v>
      </c>
      <c r="M90" s="75" t="str">
        <f>VLOOKUP(A90,[1]Sheet1!$B$2:$N$234,13,FALSE)</f>
        <v>-</v>
      </c>
      <c r="N90" s="75" t="str">
        <f>VLOOKUP(A90,[1]Sheet1!$B$2:$P$234,14,FALSE)</f>
        <v>-</v>
      </c>
      <c r="O90" s="75" t="str">
        <f>VLOOKUP(A90,[1]Sheet1!$B$2:$P$234,15,FALSE)</f>
        <v>-</v>
      </c>
      <c r="P90" s="45" t="str">
        <f>VLOOKUP(A90,[1]Sheet1!$B$2:$R$234,16,FALSE)</f>
        <v>-</v>
      </c>
      <c r="Q90" s="45" t="str">
        <f>VLOOKUP(A90,[1]Sheet1!$B$2:$R$234,17,FALSE)</f>
        <v>-</v>
      </c>
      <c r="R90" s="45">
        <f>VLOOKUP(A90,[1]Sheet1!$B$2:$T$234,18,FALSE)</f>
        <v>1</v>
      </c>
      <c r="S90" s="45">
        <f>VLOOKUP(A90,[1]Sheet1!$B$2:$T$234,19,FALSE)</f>
        <v>5</v>
      </c>
      <c r="T90" s="45" t="str">
        <f>VLOOKUP(A90,[1]Sheet1!$B$2:$V$234,20,FALSE)</f>
        <v>-</v>
      </c>
      <c r="U90" s="45" t="str">
        <f>VLOOKUP(A90,[1]Sheet1!$B$2:$V$234,21,FALSE)</f>
        <v>-</v>
      </c>
      <c r="V90" s="45" t="str">
        <f>VLOOKUP(A90,[1]Sheet1!$B$2:$X$234,22,FALSE)</f>
        <v>-</v>
      </c>
      <c r="W90" s="45" t="str">
        <f>VLOOKUP(A90,[1]Sheet1!$B$2:$X$234,23,FALSE)</f>
        <v>-</v>
      </c>
      <c r="X90" s="45" t="str">
        <f>VLOOKUP(A90,[1]Sheet1!$B$2:$AL$234,24,FALSE)</f>
        <v>-</v>
      </c>
      <c r="Y90" s="45" t="str">
        <f>VLOOKUP(A90,[1]Sheet1!$B$2:$AM$234,25,FALSE)</f>
        <v>-</v>
      </c>
      <c r="Z90" s="45" t="str">
        <f>VLOOKUP(A90,[1]Sheet1!$B$2:$AB$234,26,FALSE)</f>
        <v>-</v>
      </c>
      <c r="AA90" s="45" t="str">
        <f>VLOOKUP(A90,[1]Sheet1!$B$2:$AB$234,27,FALSE)</f>
        <v>-</v>
      </c>
      <c r="AB90" s="45">
        <f>VLOOKUP(A90,[1]Sheet1!$B$2:$AD$234,28,FALSE)</f>
        <v>1</v>
      </c>
      <c r="AC90" s="45">
        <f>VLOOKUP(A90,[1]Sheet1!$B$2:$AD$234,29,FALSE)</f>
        <v>1</v>
      </c>
      <c r="AD90" s="45" t="str">
        <f>VLOOKUP(A90,[1]Sheet1!$B$2:$AF$234,30,FALSE)</f>
        <v>-</v>
      </c>
      <c r="AE90" s="45" t="str">
        <f>VLOOKUP(A90,[1]Sheet1!$B$2:$AF$234,31,FALSE)</f>
        <v>-</v>
      </c>
      <c r="AF90" s="45" t="str">
        <f>VLOOKUP(A90,[1]Sheet1!$B$2:$AH$234,32,FALSE)</f>
        <v>-</v>
      </c>
      <c r="AG90" s="45" t="str">
        <f>VLOOKUP(A90,[1]Sheet1!$B$2:$AH$234,33,FALSE)</f>
        <v>-</v>
      </c>
      <c r="AH90" s="75" t="str">
        <f>VLOOKUP(A90,[1]Sheet1!$B$2:$AJ$234,34,FALSE)</f>
        <v>-</v>
      </c>
      <c r="AI90" s="75" t="str">
        <f>VLOOKUP(A90,[1]Sheet1!$B$2:$AJ$234,35,FALSE)</f>
        <v>-</v>
      </c>
      <c r="AJ90" s="45" t="str">
        <f>VLOOKUP(A90,[1]Sheet1!$B$2:$AL$234,36,FALSE)</f>
        <v>-</v>
      </c>
      <c r="AK90" s="45" t="str">
        <f>VLOOKUP(A90,[1]Sheet1!$B$2:$AL$234,37,FALSE)</f>
        <v>-</v>
      </c>
    </row>
    <row r="91" spans="1:37" ht="14.25" customHeight="1">
      <c r="A91" s="151" t="s">
        <v>247</v>
      </c>
      <c r="B91" s="81">
        <f>VLOOKUP(A91,[1]Sheet1!$B$2:$F$234,2,FALSE)</f>
        <v>15</v>
      </c>
      <c r="C91" s="81">
        <f>VLOOKUP(A91,[1]Sheet1!$B$2:$F$234,3,FALSE)</f>
        <v>240</v>
      </c>
      <c r="D91" s="75" t="str">
        <f>VLOOKUP(A91,[1]Sheet1!$B$2:$F$234,4,FALSE)</f>
        <v>-</v>
      </c>
      <c r="E91" s="75" t="str">
        <f>VLOOKUP(A91,[1]Sheet1!$B$2:$F$234,5,FALSE)</f>
        <v>-</v>
      </c>
      <c r="F91" s="75" t="str">
        <f>VLOOKUP(A91,[1]Sheet1!$B$2:$I$234,6,FALSE)</f>
        <v>-</v>
      </c>
      <c r="G91" s="75" t="str">
        <f>VLOOKUP(A91,[1]Sheet1!$B$2:$I$234,7,FALSE)</f>
        <v>-</v>
      </c>
      <c r="H91" s="45">
        <f>VLOOKUP(A91,[1]Sheet1!$B$2:$J$234,8,FALSE)</f>
        <v>2</v>
      </c>
      <c r="I91" s="45">
        <f>VLOOKUP(A91,[1]Sheet1!$B$2:$J$234,9,FALSE)</f>
        <v>15</v>
      </c>
      <c r="J91" s="45">
        <f>VLOOKUP(A91,[1]Sheet1!$B$2:$L$234,10,FALSE)</f>
        <v>1</v>
      </c>
      <c r="K91" s="45">
        <f>VLOOKUP(A91,[1]Sheet1!$B$2:$L$234,11,FALSE)</f>
        <v>2</v>
      </c>
      <c r="L91" s="75">
        <f>VLOOKUP(A91,[1]Sheet1!$B$2:$N$234,12,FALSE)</f>
        <v>1</v>
      </c>
      <c r="M91" s="75">
        <f>VLOOKUP(A91,[1]Sheet1!$B$2:$N$234,13,FALSE)</f>
        <v>108</v>
      </c>
      <c r="N91" s="75" t="str">
        <f>VLOOKUP(A91,[1]Sheet1!$B$2:$P$234,14,FALSE)</f>
        <v>-</v>
      </c>
      <c r="O91" s="75" t="str">
        <f>VLOOKUP(A91,[1]Sheet1!$B$2:$P$234,15,FALSE)</f>
        <v>-</v>
      </c>
      <c r="P91" s="45" t="str">
        <f>VLOOKUP(A91,[1]Sheet1!$B$2:$R$234,16,FALSE)</f>
        <v>-</v>
      </c>
      <c r="Q91" s="45" t="str">
        <f>VLOOKUP(A91,[1]Sheet1!$B$2:$R$234,17,FALSE)</f>
        <v>-</v>
      </c>
      <c r="R91" s="45">
        <f>VLOOKUP(A91,[1]Sheet1!$B$2:$T$234,18,FALSE)</f>
        <v>3</v>
      </c>
      <c r="S91" s="45">
        <f>VLOOKUP(A91,[1]Sheet1!$B$2:$T$234,19,FALSE)</f>
        <v>19</v>
      </c>
      <c r="T91" s="45" t="str">
        <f>VLOOKUP(A91,[1]Sheet1!$B$2:$V$234,20,FALSE)</f>
        <v>-</v>
      </c>
      <c r="U91" s="45" t="str">
        <f>VLOOKUP(A91,[1]Sheet1!$B$2:$V$234,21,FALSE)</f>
        <v>-</v>
      </c>
      <c r="V91" s="45">
        <f>VLOOKUP(A91,[1]Sheet1!$B$2:$X$234,22,FALSE)</f>
        <v>2</v>
      </c>
      <c r="W91" s="45">
        <f>VLOOKUP(A91,[1]Sheet1!$B$2:$X$234,23,FALSE)</f>
        <v>4</v>
      </c>
      <c r="X91" s="45">
        <f>VLOOKUP(A91,[1]Sheet1!$B$2:$AL$234,24,FALSE)</f>
        <v>1</v>
      </c>
      <c r="Y91" s="45">
        <f>VLOOKUP(A91,[1]Sheet1!$B$2:$AM$234,25,FALSE)</f>
        <v>83</v>
      </c>
      <c r="Z91" s="45">
        <f>VLOOKUP(A91,[1]Sheet1!$B$2:$AB$234,26,FALSE)</f>
        <v>1</v>
      </c>
      <c r="AA91" s="45">
        <f>VLOOKUP(A91,[1]Sheet1!$B$2:$AB$234,27,FALSE)</f>
        <v>2</v>
      </c>
      <c r="AB91" s="45" t="str">
        <f>VLOOKUP(A91,[1]Sheet1!$B$2:$AD$234,28,FALSE)</f>
        <v>-</v>
      </c>
      <c r="AC91" s="45" t="str">
        <f>VLOOKUP(A91,[1]Sheet1!$B$2:$AD$234,29,FALSE)</f>
        <v>-</v>
      </c>
      <c r="AD91" s="45">
        <f>VLOOKUP(A91,[1]Sheet1!$B$2:$AF$234,30,FALSE)</f>
        <v>2</v>
      </c>
      <c r="AE91" s="45">
        <f>VLOOKUP(A91,[1]Sheet1!$B$2:$AF$234,31,FALSE)</f>
        <v>2</v>
      </c>
      <c r="AF91" s="45">
        <f>VLOOKUP(A91,[1]Sheet1!$B$2:$AH$234,32,FALSE)</f>
        <v>1</v>
      </c>
      <c r="AG91" s="45">
        <f>VLOOKUP(A91,[1]Sheet1!$B$2:$AH$234,33,FALSE)</f>
        <v>4</v>
      </c>
      <c r="AH91" s="75" t="str">
        <f>VLOOKUP(A91,[1]Sheet1!$B$2:$AJ$234,34,FALSE)</f>
        <v>-</v>
      </c>
      <c r="AI91" s="75" t="str">
        <f>VLOOKUP(A91,[1]Sheet1!$B$2:$AJ$234,35,FALSE)</f>
        <v>-</v>
      </c>
      <c r="AJ91" s="45">
        <f>VLOOKUP(A91,[1]Sheet1!$B$2:$AL$234,36,FALSE)</f>
        <v>1</v>
      </c>
      <c r="AK91" s="45">
        <f>VLOOKUP(A91,[1]Sheet1!$B$2:$AL$234,37,FALSE)</f>
        <v>1</v>
      </c>
    </row>
    <row r="92" spans="1:37" ht="14.25" customHeight="1">
      <c r="A92" s="151" t="s">
        <v>476</v>
      </c>
      <c r="B92" s="81">
        <f>VLOOKUP(A92,[1]Sheet1!$B$2:$F$234,2,FALSE)</f>
        <v>52</v>
      </c>
      <c r="C92" s="81">
        <f>VLOOKUP(A92,[1]Sheet1!$B$2:$F$234,3,FALSE)</f>
        <v>611</v>
      </c>
      <c r="D92" s="75" t="str">
        <f>VLOOKUP(A92,[1]Sheet1!$B$2:$F$234,4,FALSE)</f>
        <v>-</v>
      </c>
      <c r="E92" s="75" t="str">
        <f>VLOOKUP(A92,[1]Sheet1!$B$2:$F$234,5,FALSE)</f>
        <v>-</v>
      </c>
      <c r="F92" s="75" t="str">
        <f>VLOOKUP(A92,[1]Sheet1!$B$2:$I$234,6,FALSE)</f>
        <v>-</v>
      </c>
      <c r="G92" s="75" t="str">
        <f>VLOOKUP(A92,[1]Sheet1!$B$2:$I$234,7,FALSE)</f>
        <v>-</v>
      </c>
      <c r="H92" s="45" t="str">
        <f>VLOOKUP(A92,[1]Sheet1!$B$2:$J$234,8,FALSE)</f>
        <v>-</v>
      </c>
      <c r="I92" s="45" t="str">
        <f>VLOOKUP(A92,[1]Sheet1!$B$2:$J$234,9,FALSE)</f>
        <v>-</v>
      </c>
      <c r="J92" s="45">
        <f>VLOOKUP(A92,[1]Sheet1!$B$2:$L$234,10,FALSE)</f>
        <v>7</v>
      </c>
      <c r="K92" s="45">
        <f>VLOOKUP(A92,[1]Sheet1!$B$2:$L$234,11,FALSE)</f>
        <v>294</v>
      </c>
      <c r="L92" s="75" t="str">
        <f>VLOOKUP(A92,[1]Sheet1!$B$2:$N$234,12,FALSE)</f>
        <v>-</v>
      </c>
      <c r="M92" s="75" t="str">
        <f>VLOOKUP(A92,[1]Sheet1!$B$2:$N$234,13,FALSE)</f>
        <v>-</v>
      </c>
      <c r="N92" s="75" t="str">
        <f>VLOOKUP(A92,[1]Sheet1!$B$2:$P$234,14,FALSE)</f>
        <v>-</v>
      </c>
      <c r="O92" s="75" t="str">
        <f>VLOOKUP(A92,[1]Sheet1!$B$2:$P$234,15,FALSE)</f>
        <v>-</v>
      </c>
      <c r="P92" s="45">
        <f>VLOOKUP(A92,[1]Sheet1!$B$2:$R$234,16,FALSE)</f>
        <v>3</v>
      </c>
      <c r="Q92" s="45">
        <f>VLOOKUP(A92,[1]Sheet1!$B$2:$R$234,17,FALSE)</f>
        <v>48</v>
      </c>
      <c r="R92" s="45">
        <f>VLOOKUP(A92,[1]Sheet1!$B$2:$T$234,18,FALSE)</f>
        <v>22</v>
      </c>
      <c r="S92" s="45">
        <f>VLOOKUP(A92,[1]Sheet1!$B$2:$T$234,19,FALSE)</f>
        <v>157</v>
      </c>
      <c r="T92" s="45">
        <f>VLOOKUP(A92,[1]Sheet1!$B$2:$V$234,20,FALSE)</f>
        <v>1</v>
      </c>
      <c r="U92" s="45">
        <f>VLOOKUP(A92,[1]Sheet1!$B$2:$V$234,21,FALSE)</f>
        <v>7</v>
      </c>
      <c r="V92" s="45" t="str">
        <f>VLOOKUP(A92,[1]Sheet1!$B$2:$X$234,22,FALSE)</f>
        <v>-</v>
      </c>
      <c r="W92" s="45" t="str">
        <f>VLOOKUP(A92,[1]Sheet1!$B$2:$X$234,23,FALSE)</f>
        <v>-</v>
      </c>
      <c r="X92" s="45">
        <f>VLOOKUP(A92,[1]Sheet1!$B$2:$AL$234,24,FALSE)</f>
        <v>2</v>
      </c>
      <c r="Y92" s="45">
        <f>VLOOKUP(A92,[1]Sheet1!$B$2:$AM$234,25,FALSE)</f>
        <v>4</v>
      </c>
      <c r="Z92" s="45">
        <f>VLOOKUP(A92,[1]Sheet1!$B$2:$AB$234,26,FALSE)</f>
        <v>3</v>
      </c>
      <c r="AA92" s="45">
        <f>VLOOKUP(A92,[1]Sheet1!$B$2:$AB$234,27,FALSE)</f>
        <v>14</v>
      </c>
      <c r="AB92" s="45">
        <f>VLOOKUP(A92,[1]Sheet1!$B$2:$AD$234,28,FALSE)</f>
        <v>2</v>
      </c>
      <c r="AC92" s="45">
        <f>VLOOKUP(A92,[1]Sheet1!$B$2:$AD$234,29,FALSE)</f>
        <v>13</v>
      </c>
      <c r="AD92" s="45">
        <f>VLOOKUP(A92,[1]Sheet1!$B$2:$AF$234,30,FALSE)</f>
        <v>2</v>
      </c>
      <c r="AE92" s="45">
        <f>VLOOKUP(A92,[1]Sheet1!$B$2:$AF$234,31,FALSE)</f>
        <v>4</v>
      </c>
      <c r="AF92" s="45">
        <f>VLOOKUP(A92,[1]Sheet1!$B$2:$AH$234,32,FALSE)</f>
        <v>3</v>
      </c>
      <c r="AG92" s="45">
        <f>VLOOKUP(A92,[1]Sheet1!$B$2:$AH$234,33,FALSE)</f>
        <v>15</v>
      </c>
      <c r="AH92" s="75" t="str">
        <f>VLOOKUP(A92,[1]Sheet1!$B$2:$AJ$234,34,FALSE)</f>
        <v>-</v>
      </c>
      <c r="AI92" s="75" t="str">
        <f>VLOOKUP(A92,[1]Sheet1!$B$2:$AJ$234,35,FALSE)</f>
        <v>-</v>
      </c>
      <c r="AJ92" s="45">
        <f>VLOOKUP(A92,[1]Sheet1!$B$2:$AL$234,36,FALSE)</f>
        <v>7</v>
      </c>
      <c r="AK92" s="45">
        <f>VLOOKUP(A92,[1]Sheet1!$B$2:$AL$234,37,FALSE)</f>
        <v>55</v>
      </c>
    </row>
    <row r="93" spans="1:37" ht="14.25" customHeight="1">
      <c r="A93" s="151" t="s">
        <v>478</v>
      </c>
      <c r="B93" s="81">
        <f>VLOOKUP(A93,[1]Sheet1!$B$2:$F$234,2,FALSE)</f>
        <v>28</v>
      </c>
      <c r="C93" s="81">
        <f>VLOOKUP(A93,[1]Sheet1!$B$2:$F$234,3,FALSE)</f>
        <v>125</v>
      </c>
      <c r="D93" s="75" t="str">
        <f>VLOOKUP(A93,[1]Sheet1!$B$2:$F$234,4,FALSE)</f>
        <v>-</v>
      </c>
      <c r="E93" s="75" t="str">
        <f>VLOOKUP(A93,[1]Sheet1!$B$2:$F$234,5,FALSE)</f>
        <v>-</v>
      </c>
      <c r="F93" s="75" t="str">
        <f>VLOOKUP(A93,[1]Sheet1!$B$2:$I$234,6,FALSE)</f>
        <v>-</v>
      </c>
      <c r="G93" s="75" t="str">
        <f>VLOOKUP(A93,[1]Sheet1!$B$2:$I$234,7,FALSE)</f>
        <v>-</v>
      </c>
      <c r="H93" s="45">
        <f>VLOOKUP(A93,[1]Sheet1!$B$2:$J$234,8,FALSE)</f>
        <v>2</v>
      </c>
      <c r="I93" s="45">
        <f>VLOOKUP(A93,[1]Sheet1!$B$2:$J$234,9,FALSE)</f>
        <v>6</v>
      </c>
      <c r="J93" s="45">
        <f>VLOOKUP(A93,[1]Sheet1!$B$2:$L$234,10,FALSE)</f>
        <v>1</v>
      </c>
      <c r="K93" s="45">
        <f>VLOOKUP(A93,[1]Sheet1!$B$2:$L$234,11,FALSE)</f>
        <v>1</v>
      </c>
      <c r="L93" s="75" t="str">
        <f>VLOOKUP(A93,[1]Sheet1!$B$2:$N$234,12,FALSE)</f>
        <v>-</v>
      </c>
      <c r="M93" s="75" t="str">
        <f>VLOOKUP(A93,[1]Sheet1!$B$2:$N$234,13,FALSE)</f>
        <v>-</v>
      </c>
      <c r="N93" s="75">
        <f>VLOOKUP(A93,[1]Sheet1!$B$2:$P$234,14,FALSE)</f>
        <v>1</v>
      </c>
      <c r="O93" s="75">
        <f>VLOOKUP(A93,[1]Sheet1!$B$2:$P$234,15,FALSE)</f>
        <v>2</v>
      </c>
      <c r="P93" s="45" t="str">
        <f>VLOOKUP(A93,[1]Sheet1!$B$2:$R$234,16,FALSE)</f>
        <v>-</v>
      </c>
      <c r="Q93" s="45" t="str">
        <f>VLOOKUP(A93,[1]Sheet1!$B$2:$R$234,17,FALSE)</f>
        <v>-</v>
      </c>
      <c r="R93" s="45">
        <f>VLOOKUP(A93,[1]Sheet1!$B$2:$T$234,18,FALSE)</f>
        <v>4</v>
      </c>
      <c r="S93" s="45">
        <f>VLOOKUP(A93,[1]Sheet1!$B$2:$T$234,19,FALSE)</f>
        <v>31</v>
      </c>
      <c r="T93" s="45">
        <f>VLOOKUP(A93,[1]Sheet1!$B$2:$V$234,20,FALSE)</f>
        <v>1</v>
      </c>
      <c r="U93" s="45">
        <f>VLOOKUP(A93,[1]Sheet1!$B$2:$V$234,21,FALSE)</f>
        <v>3</v>
      </c>
      <c r="V93" s="45" t="str">
        <f>VLOOKUP(A93,[1]Sheet1!$B$2:$X$234,22,FALSE)</f>
        <v>-</v>
      </c>
      <c r="W93" s="45" t="str">
        <f>VLOOKUP(A93,[1]Sheet1!$B$2:$X$234,23,FALSE)</f>
        <v>-</v>
      </c>
      <c r="X93" s="45">
        <f>VLOOKUP(A93,[1]Sheet1!$B$2:$AL$234,24,FALSE)</f>
        <v>3</v>
      </c>
      <c r="Y93" s="45">
        <f>VLOOKUP(A93,[1]Sheet1!$B$2:$AM$234,25,FALSE)</f>
        <v>13</v>
      </c>
      <c r="Z93" s="45">
        <f>VLOOKUP(A93,[1]Sheet1!$B$2:$AB$234,26,FALSE)</f>
        <v>1</v>
      </c>
      <c r="AA93" s="45">
        <f>VLOOKUP(A93,[1]Sheet1!$B$2:$AB$234,27,FALSE)</f>
        <v>6</v>
      </c>
      <c r="AB93" s="45">
        <f>VLOOKUP(A93,[1]Sheet1!$B$2:$AD$234,28,FALSE)</f>
        <v>4</v>
      </c>
      <c r="AC93" s="45">
        <f>VLOOKUP(A93,[1]Sheet1!$B$2:$AD$234,29,FALSE)</f>
        <v>5</v>
      </c>
      <c r="AD93" s="45">
        <f>VLOOKUP(A93,[1]Sheet1!$B$2:$AF$234,30,FALSE)</f>
        <v>1</v>
      </c>
      <c r="AE93" s="45">
        <f>VLOOKUP(A93,[1]Sheet1!$B$2:$AF$234,31,FALSE)</f>
        <v>2</v>
      </c>
      <c r="AF93" s="45">
        <f>VLOOKUP(A93,[1]Sheet1!$B$2:$AH$234,32,FALSE)</f>
        <v>4</v>
      </c>
      <c r="AG93" s="45">
        <f>VLOOKUP(A93,[1]Sheet1!$B$2:$AH$234,33,FALSE)</f>
        <v>31</v>
      </c>
      <c r="AH93" s="75">
        <f>VLOOKUP(A93,[1]Sheet1!$B$2:$AJ$234,34,FALSE)</f>
        <v>1</v>
      </c>
      <c r="AI93" s="75">
        <f>VLOOKUP(A93,[1]Sheet1!$B$2:$AJ$234,35,FALSE)</f>
        <v>8</v>
      </c>
      <c r="AJ93" s="45">
        <f>VLOOKUP(A93,[1]Sheet1!$B$2:$AL$234,36,FALSE)</f>
        <v>5</v>
      </c>
      <c r="AK93" s="45">
        <f>VLOOKUP(A93,[1]Sheet1!$B$2:$AL$234,37,FALSE)</f>
        <v>17</v>
      </c>
    </row>
    <row r="94" spans="1:37" ht="14.25" customHeight="1">
      <c r="A94" s="151" t="s">
        <v>479</v>
      </c>
      <c r="B94" s="81">
        <f>VLOOKUP(A94,[1]Sheet1!$B$2:$F$234,2,FALSE)</f>
        <v>14</v>
      </c>
      <c r="C94" s="81">
        <f>VLOOKUP(A94,[1]Sheet1!$B$2:$F$234,3,FALSE)</f>
        <v>102</v>
      </c>
      <c r="D94" s="75" t="str">
        <f>VLOOKUP(A94,[1]Sheet1!$B$2:$F$234,4,FALSE)</f>
        <v>-</v>
      </c>
      <c r="E94" s="75" t="str">
        <f>VLOOKUP(A94,[1]Sheet1!$B$2:$F$234,5,FALSE)</f>
        <v>-</v>
      </c>
      <c r="F94" s="75" t="str">
        <f>VLOOKUP(A94,[1]Sheet1!$B$2:$I$234,6,FALSE)</f>
        <v>-</v>
      </c>
      <c r="G94" s="75" t="str">
        <f>VLOOKUP(A94,[1]Sheet1!$B$2:$I$234,7,FALSE)</f>
        <v>-</v>
      </c>
      <c r="H94" s="45">
        <f>VLOOKUP(A94,[1]Sheet1!$B$2:$J$234,8,FALSE)</f>
        <v>2</v>
      </c>
      <c r="I94" s="45">
        <f>VLOOKUP(A94,[1]Sheet1!$B$2:$J$234,9,FALSE)</f>
        <v>15</v>
      </c>
      <c r="J94" s="45">
        <f>VLOOKUP(A94,[1]Sheet1!$B$2:$L$234,10,FALSE)</f>
        <v>3</v>
      </c>
      <c r="K94" s="45">
        <f>VLOOKUP(A94,[1]Sheet1!$B$2:$L$234,11,FALSE)</f>
        <v>32</v>
      </c>
      <c r="L94" s="75" t="str">
        <f>VLOOKUP(A94,[1]Sheet1!$B$2:$N$234,12,FALSE)</f>
        <v>-</v>
      </c>
      <c r="M94" s="75" t="str">
        <f>VLOOKUP(A94,[1]Sheet1!$B$2:$N$234,13,FALSE)</f>
        <v>-</v>
      </c>
      <c r="N94" s="75" t="str">
        <f>VLOOKUP(A94,[1]Sheet1!$B$2:$P$234,14,FALSE)</f>
        <v>-</v>
      </c>
      <c r="O94" s="75" t="str">
        <f>VLOOKUP(A94,[1]Sheet1!$B$2:$P$234,15,FALSE)</f>
        <v>-</v>
      </c>
      <c r="P94" s="45" t="str">
        <f>VLOOKUP(A94,[1]Sheet1!$B$2:$R$234,16,FALSE)</f>
        <v>-</v>
      </c>
      <c r="Q94" s="45" t="str">
        <f>VLOOKUP(A94,[1]Sheet1!$B$2:$R$234,17,FALSE)</f>
        <v>-</v>
      </c>
      <c r="R94" s="45">
        <f>VLOOKUP(A94,[1]Sheet1!$B$2:$T$234,18,FALSE)</f>
        <v>2</v>
      </c>
      <c r="S94" s="45">
        <f>VLOOKUP(A94,[1]Sheet1!$B$2:$T$234,19,FALSE)</f>
        <v>15</v>
      </c>
      <c r="T94" s="45" t="str">
        <f>VLOOKUP(A94,[1]Sheet1!$B$2:$V$234,20,FALSE)</f>
        <v>-</v>
      </c>
      <c r="U94" s="45" t="str">
        <f>VLOOKUP(A94,[1]Sheet1!$B$2:$V$234,21,FALSE)</f>
        <v>-</v>
      </c>
      <c r="V94" s="45">
        <f>VLOOKUP(A94,[1]Sheet1!$B$2:$X$234,22,FALSE)</f>
        <v>1</v>
      </c>
      <c r="W94" s="45">
        <f>VLOOKUP(A94,[1]Sheet1!$B$2:$X$234,23,FALSE)</f>
        <v>9</v>
      </c>
      <c r="X94" s="45">
        <f>VLOOKUP(A94,[1]Sheet1!$B$2:$AL$234,24,FALSE)</f>
        <v>1</v>
      </c>
      <c r="Y94" s="45">
        <f>VLOOKUP(A94,[1]Sheet1!$B$2:$AM$234,25,FALSE)</f>
        <v>2</v>
      </c>
      <c r="Z94" s="45" t="str">
        <f>VLOOKUP(A94,[1]Sheet1!$B$2:$AB$234,26,FALSE)</f>
        <v>-</v>
      </c>
      <c r="AA94" s="45" t="str">
        <f>VLOOKUP(A94,[1]Sheet1!$B$2:$AB$234,27,FALSE)</f>
        <v>-</v>
      </c>
      <c r="AB94" s="45">
        <f>VLOOKUP(A94,[1]Sheet1!$B$2:$AD$234,28,FALSE)</f>
        <v>1</v>
      </c>
      <c r="AC94" s="45">
        <f>VLOOKUP(A94,[1]Sheet1!$B$2:$AD$234,29,FALSE)</f>
        <v>1</v>
      </c>
      <c r="AD94" s="45">
        <f>VLOOKUP(A94,[1]Sheet1!$B$2:$AF$234,30,FALSE)</f>
        <v>1</v>
      </c>
      <c r="AE94" s="45">
        <f>VLOOKUP(A94,[1]Sheet1!$B$2:$AF$234,31,FALSE)</f>
        <v>21</v>
      </c>
      <c r="AF94" s="45">
        <f>VLOOKUP(A94,[1]Sheet1!$B$2:$AH$234,32,FALSE)</f>
        <v>1</v>
      </c>
      <c r="AG94" s="45">
        <f>VLOOKUP(A94,[1]Sheet1!$B$2:$AH$234,33,FALSE)</f>
        <v>4</v>
      </c>
      <c r="AH94" s="75" t="str">
        <f>VLOOKUP(A94,[1]Sheet1!$B$2:$AJ$234,34,FALSE)</f>
        <v>-</v>
      </c>
      <c r="AI94" s="75" t="str">
        <f>VLOOKUP(A94,[1]Sheet1!$B$2:$AJ$234,35,FALSE)</f>
        <v>-</v>
      </c>
      <c r="AJ94" s="45">
        <f>VLOOKUP(A94,[1]Sheet1!$B$2:$AL$234,36,FALSE)</f>
        <v>2</v>
      </c>
      <c r="AK94" s="45">
        <f>VLOOKUP(A94,[1]Sheet1!$B$2:$AL$234,37,FALSE)</f>
        <v>3</v>
      </c>
    </row>
    <row r="95" spans="1:37" ht="14.25" customHeight="1">
      <c r="A95" s="151" t="s">
        <v>481</v>
      </c>
      <c r="B95" s="81">
        <f>VLOOKUP(A95,[1]Sheet1!$B$2:$F$234,2,FALSE)</f>
        <v>10</v>
      </c>
      <c r="C95" s="81">
        <f>VLOOKUP(A95,[1]Sheet1!$B$2:$F$234,3,FALSE)</f>
        <v>72</v>
      </c>
      <c r="D95" s="75" t="str">
        <f>VLOOKUP(A95,[1]Sheet1!$B$2:$F$234,4,FALSE)</f>
        <v>-</v>
      </c>
      <c r="E95" s="75" t="str">
        <f>VLOOKUP(A95,[1]Sheet1!$B$2:$F$234,5,FALSE)</f>
        <v>-</v>
      </c>
      <c r="F95" s="75" t="str">
        <f>VLOOKUP(A95,[1]Sheet1!$B$2:$I$234,6,FALSE)</f>
        <v>-</v>
      </c>
      <c r="G95" s="75" t="str">
        <f>VLOOKUP(A95,[1]Sheet1!$B$2:$I$234,7,FALSE)</f>
        <v>-</v>
      </c>
      <c r="H95" s="45" t="str">
        <f>VLOOKUP(A95,[1]Sheet1!$B$2:$J$234,8,FALSE)</f>
        <v>-</v>
      </c>
      <c r="I95" s="45" t="str">
        <f>VLOOKUP(A95,[1]Sheet1!$B$2:$J$234,9,FALSE)</f>
        <v>-</v>
      </c>
      <c r="J95" s="45" t="str">
        <f>VLOOKUP(A95,[1]Sheet1!$B$2:$L$234,10,FALSE)</f>
        <v>-</v>
      </c>
      <c r="K95" s="45" t="str">
        <f>VLOOKUP(A95,[1]Sheet1!$B$2:$L$234,11,FALSE)</f>
        <v>-</v>
      </c>
      <c r="L95" s="75" t="str">
        <f>VLOOKUP(A95,[1]Sheet1!$B$2:$N$234,12,FALSE)</f>
        <v>-</v>
      </c>
      <c r="M95" s="75" t="str">
        <f>VLOOKUP(A95,[1]Sheet1!$B$2:$N$234,13,FALSE)</f>
        <v>-</v>
      </c>
      <c r="N95" s="75" t="str">
        <f>VLOOKUP(A95,[1]Sheet1!$B$2:$P$234,14,FALSE)</f>
        <v>-</v>
      </c>
      <c r="O95" s="75" t="str">
        <f>VLOOKUP(A95,[1]Sheet1!$B$2:$P$234,15,FALSE)</f>
        <v>-</v>
      </c>
      <c r="P95" s="45">
        <f>VLOOKUP(A95,[1]Sheet1!$B$2:$R$234,16,FALSE)</f>
        <v>1</v>
      </c>
      <c r="Q95" s="45">
        <f>VLOOKUP(A95,[1]Sheet1!$B$2:$R$234,17,FALSE)</f>
        <v>4</v>
      </c>
      <c r="R95" s="45">
        <f>VLOOKUP(A95,[1]Sheet1!$B$2:$T$234,18,FALSE)</f>
        <v>4</v>
      </c>
      <c r="S95" s="45">
        <f>VLOOKUP(A95,[1]Sheet1!$B$2:$T$234,19,FALSE)</f>
        <v>21</v>
      </c>
      <c r="T95" s="45" t="str">
        <f>VLOOKUP(A95,[1]Sheet1!$B$2:$V$234,20,FALSE)</f>
        <v>-</v>
      </c>
      <c r="U95" s="45" t="str">
        <f>VLOOKUP(A95,[1]Sheet1!$B$2:$V$234,21,FALSE)</f>
        <v>-</v>
      </c>
      <c r="V95" s="45">
        <f>VLOOKUP(A95,[1]Sheet1!$B$2:$X$234,22,FALSE)</f>
        <v>1</v>
      </c>
      <c r="W95" s="45">
        <f>VLOOKUP(A95,[1]Sheet1!$B$2:$X$234,23,FALSE)</f>
        <v>14</v>
      </c>
      <c r="X95" s="45" t="str">
        <f>VLOOKUP(A95,[1]Sheet1!$B$2:$AL$234,24,FALSE)</f>
        <v>-</v>
      </c>
      <c r="Y95" s="45" t="str">
        <f>VLOOKUP(A95,[1]Sheet1!$B$2:$AM$234,25,FALSE)</f>
        <v>-</v>
      </c>
      <c r="Z95" s="45" t="str">
        <f>VLOOKUP(A95,[1]Sheet1!$B$2:$AB$234,26,FALSE)</f>
        <v>-</v>
      </c>
      <c r="AA95" s="45" t="str">
        <f>VLOOKUP(A95,[1]Sheet1!$B$2:$AB$234,27,FALSE)</f>
        <v>-</v>
      </c>
      <c r="AB95" s="45" t="str">
        <f>VLOOKUP(A95,[1]Sheet1!$B$2:$AD$234,28,FALSE)</f>
        <v>-</v>
      </c>
      <c r="AC95" s="45" t="str">
        <f>VLOOKUP(A95,[1]Sheet1!$B$2:$AD$234,29,FALSE)</f>
        <v>-</v>
      </c>
      <c r="AD95" s="45" t="str">
        <f>VLOOKUP(A95,[1]Sheet1!$B$2:$AF$234,30,FALSE)</f>
        <v>-</v>
      </c>
      <c r="AE95" s="45" t="str">
        <f>VLOOKUP(A95,[1]Sheet1!$B$2:$AF$234,31,FALSE)</f>
        <v>-</v>
      </c>
      <c r="AF95" s="45">
        <f>VLOOKUP(A95,[1]Sheet1!$B$2:$AH$234,32,FALSE)</f>
        <v>3</v>
      </c>
      <c r="AG95" s="45">
        <f>VLOOKUP(A95,[1]Sheet1!$B$2:$AH$234,33,FALSE)</f>
        <v>31</v>
      </c>
      <c r="AH95" s="75" t="str">
        <f>VLOOKUP(A95,[1]Sheet1!$B$2:$AJ$234,34,FALSE)</f>
        <v>-</v>
      </c>
      <c r="AI95" s="75" t="str">
        <f>VLOOKUP(A95,[1]Sheet1!$B$2:$AJ$234,35,FALSE)</f>
        <v>-</v>
      </c>
      <c r="AJ95" s="45">
        <f>VLOOKUP(A95,[1]Sheet1!$B$2:$AL$234,36,FALSE)</f>
        <v>1</v>
      </c>
      <c r="AK95" s="45">
        <f>VLOOKUP(A95,[1]Sheet1!$B$2:$AL$234,37,FALSE)</f>
        <v>2</v>
      </c>
    </row>
    <row r="96" spans="1:37" ht="14.25" customHeight="1">
      <c r="A96" s="151" t="s">
        <v>179</v>
      </c>
      <c r="B96" s="81">
        <f>VLOOKUP(A96,[1]Sheet1!$B$2:$F$234,2,FALSE)</f>
        <v>18</v>
      </c>
      <c r="C96" s="81">
        <f>VLOOKUP(A96,[1]Sheet1!$B$2:$F$234,3,FALSE)</f>
        <v>79</v>
      </c>
      <c r="D96" s="75" t="str">
        <f>VLOOKUP(A96,[1]Sheet1!$B$2:$F$234,4,FALSE)</f>
        <v>-</v>
      </c>
      <c r="E96" s="75" t="str">
        <f>VLOOKUP(A96,[1]Sheet1!$B$2:$F$234,5,FALSE)</f>
        <v>-</v>
      </c>
      <c r="F96" s="75" t="str">
        <f>VLOOKUP(A96,[1]Sheet1!$B$2:$I$234,6,FALSE)</f>
        <v>-</v>
      </c>
      <c r="G96" s="75" t="str">
        <f>VLOOKUP(A96,[1]Sheet1!$B$2:$I$234,7,FALSE)</f>
        <v>-</v>
      </c>
      <c r="H96" s="45">
        <f>VLOOKUP(A96,[1]Sheet1!$B$2:$J$234,8,FALSE)</f>
        <v>4</v>
      </c>
      <c r="I96" s="45">
        <f>VLOOKUP(A96,[1]Sheet1!$B$2:$J$234,9,FALSE)</f>
        <v>15</v>
      </c>
      <c r="J96" s="45" t="str">
        <f>VLOOKUP(A96,[1]Sheet1!$B$2:$L$234,10,FALSE)</f>
        <v>-</v>
      </c>
      <c r="K96" s="45" t="str">
        <f>VLOOKUP(A96,[1]Sheet1!$B$2:$L$234,11,FALSE)</f>
        <v>-</v>
      </c>
      <c r="L96" s="75" t="str">
        <f>VLOOKUP(A96,[1]Sheet1!$B$2:$N$234,12,FALSE)</f>
        <v>-</v>
      </c>
      <c r="M96" s="75" t="str">
        <f>VLOOKUP(A96,[1]Sheet1!$B$2:$N$234,13,FALSE)</f>
        <v>-</v>
      </c>
      <c r="N96" s="75" t="str">
        <f>VLOOKUP(A96,[1]Sheet1!$B$2:$P$234,14,FALSE)</f>
        <v>-</v>
      </c>
      <c r="O96" s="75" t="str">
        <f>VLOOKUP(A96,[1]Sheet1!$B$2:$P$234,15,FALSE)</f>
        <v>-</v>
      </c>
      <c r="P96" s="45" t="str">
        <f>VLOOKUP(A96,[1]Sheet1!$B$2:$R$234,16,FALSE)</f>
        <v>-</v>
      </c>
      <c r="Q96" s="45" t="str">
        <f>VLOOKUP(A96,[1]Sheet1!$B$2:$R$234,17,FALSE)</f>
        <v>-</v>
      </c>
      <c r="R96" s="45">
        <f>VLOOKUP(A96,[1]Sheet1!$B$2:$T$234,18,FALSE)</f>
        <v>8</v>
      </c>
      <c r="S96" s="45">
        <f>VLOOKUP(A96,[1]Sheet1!$B$2:$T$234,19,FALSE)</f>
        <v>47</v>
      </c>
      <c r="T96" s="45" t="str">
        <f>VLOOKUP(A96,[1]Sheet1!$B$2:$V$234,20,FALSE)</f>
        <v>-</v>
      </c>
      <c r="U96" s="45" t="str">
        <f>VLOOKUP(A96,[1]Sheet1!$B$2:$V$234,21,FALSE)</f>
        <v>-</v>
      </c>
      <c r="V96" s="45" t="str">
        <f>VLOOKUP(A96,[1]Sheet1!$B$2:$X$234,22,FALSE)</f>
        <v>-</v>
      </c>
      <c r="W96" s="45" t="str">
        <f>VLOOKUP(A96,[1]Sheet1!$B$2:$X$234,23,FALSE)</f>
        <v>-</v>
      </c>
      <c r="X96" s="45">
        <f>VLOOKUP(A96,[1]Sheet1!$B$2:$AL$234,24,FALSE)</f>
        <v>2</v>
      </c>
      <c r="Y96" s="45">
        <f>VLOOKUP(A96,[1]Sheet1!$B$2:$AM$234,25,FALSE)</f>
        <v>7</v>
      </c>
      <c r="Z96" s="45" t="str">
        <f>VLOOKUP(A96,[1]Sheet1!$B$2:$AB$234,26,FALSE)</f>
        <v>-</v>
      </c>
      <c r="AA96" s="45" t="str">
        <f>VLOOKUP(A96,[1]Sheet1!$B$2:$AB$234,27,FALSE)</f>
        <v>-</v>
      </c>
      <c r="AB96" s="45">
        <f>VLOOKUP(A96,[1]Sheet1!$B$2:$AD$234,28,FALSE)</f>
        <v>2</v>
      </c>
      <c r="AC96" s="45">
        <f>VLOOKUP(A96,[1]Sheet1!$B$2:$AD$234,29,FALSE)</f>
        <v>2</v>
      </c>
      <c r="AD96" s="45">
        <f>VLOOKUP(A96,[1]Sheet1!$B$2:$AF$234,30,FALSE)</f>
        <v>1</v>
      </c>
      <c r="AE96" s="45">
        <f>VLOOKUP(A96,[1]Sheet1!$B$2:$AF$234,31,FALSE)</f>
        <v>1</v>
      </c>
      <c r="AF96" s="45">
        <f>VLOOKUP(A96,[1]Sheet1!$B$2:$AH$234,32,FALSE)</f>
        <v>1</v>
      </c>
      <c r="AG96" s="45">
        <f>VLOOKUP(A96,[1]Sheet1!$B$2:$AH$234,33,FALSE)</f>
        <v>7</v>
      </c>
      <c r="AH96" s="75" t="str">
        <f>VLOOKUP(A96,[1]Sheet1!$B$2:$AJ$234,34,FALSE)</f>
        <v>-</v>
      </c>
      <c r="AI96" s="75" t="str">
        <f>VLOOKUP(A96,[1]Sheet1!$B$2:$AJ$234,35,FALSE)</f>
        <v>-</v>
      </c>
      <c r="AJ96" s="45" t="str">
        <f>VLOOKUP(A96,[1]Sheet1!$B$2:$AL$234,36,FALSE)</f>
        <v>-</v>
      </c>
      <c r="AK96" s="45" t="str">
        <f>VLOOKUP(A96,[1]Sheet1!$B$2:$AL$234,37,FALSE)</f>
        <v>-</v>
      </c>
    </row>
    <row r="97" spans="1:37" ht="14.25" customHeight="1">
      <c r="A97" s="151" t="s">
        <v>473</v>
      </c>
      <c r="B97" s="81">
        <f>VLOOKUP(A97,[1]Sheet1!$B$2:$F$234,2,FALSE)</f>
        <v>163</v>
      </c>
      <c r="C97" s="81">
        <f>VLOOKUP(A97,[1]Sheet1!$B$2:$F$234,3,FALSE)</f>
        <v>2305</v>
      </c>
      <c r="D97" s="75" t="str">
        <f>VLOOKUP(A97,[1]Sheet1!$B$2:$F$234,4,FALSE)</f>
        <v>-</v>
      </c>
      <c r="E97" s="75" t="str">
        <f>VLOOKUP(A97,[1]Sheet1!$B$2:$F$234,5,FALSE)</f>
        <v>-</v>
      </c>
      <c r="F97" s="75" t="str">
        <f>VLOOKUP(A97,[1]Sheet1!$B$2:$I$234,6,FALSE)</f>
        <v>-</v>
      </c>
      <c r="G97" s="75" t="str">
        <f>VLOOKUP(A97,[1]Sheet1!$B$2:$I$234,7,FALSE)</f>
        <v>-</v>
      </c>
      <c r="H97" s="45">
        <f>VLOOKUP(A97,[1]Sheet1!$B$2:$J$234,8,FALSE)</f>
        <v>8</v>
      </c>
      <c r="I97" s="45">
        <f>VLOOKUP(A97,[1]Sheet1!$B$2:$J$234,9,FALSE)</f>
        <v>55</v>
      </c>
      <c r="J97" s="45">
        <f>VLOOKUP(A97,[1]Sheet1!$B$2:$L$234,10,FALSE)</f>
        <v>1</v>
      </c>
      <c r="K97" s="45">
        <f>VLOOKUP(A97,[1]Sheet1!$B$2:$L$234,11,FALSE)</f>
        <v>27</v>
      </c>
      <c r="L97" s="75">
        <f>VLOOKUP(A97,[1]Sheet1!$B$2:$N$234,12,FALSE)</f>
        <v>1</v>
      </c>
      <c r="M97" s="75">
        <f>VLOOKUP(A97,[1]Sheet1!$B$2:$N$234,13,FALSE)</f>
        <v>9</v>
      </c>
      <c r="N97" s="75">
        <f>VLOOKUP(A97,[1]Sheet1!$B$2:$P$234,14,FALSE)</f>
        <v>8</v>
      </c>
      <c r="O97" s="75">
        <f>VLOOKUP(A97,[1]Sheet1!$B$2:$P$234,15,FALSE)</f>
        <v>333</v>
      </c>
      <c r="P97" s="45" t="str">
        <f>VLOOKUP(A97,[1]Sheet1!$B$2:$R$234,16,FALSE)</f>
        <v>-</v>
      </c>
      <c r="Q97" s="45" t="str">
        <f>VLOOKUP(A97,[1]Sheet1!$B$2:$R$234,17,FALSE)</f>
        <v>-</v>
      </c>
      <c r="R97" s="45">
        <f>VLOOKUP(A97,[1]Sheet1!$B$2:$T$234,18,FALSE)</f>
        <v>31</v>
      </c>
      <c r="S97" s="45">
        <f>VLOOKUP(A97,[1]Sheet1!$B$2:$T$234,19,FALSE)</f>
        <v>258</v>
      </c>
      <c r="T97" s="45">
        <f>VLOOKUP(A97,[1]Sheet1!$B$2:$V$234,20,FALSE)</f>
        <v>17</v>
      </c>
      <c r="U97" s="45">
        <f>VLOOKUP(A97,[1]Sheet1!$B$2:$V$234,21,FALSE)</f>
        <v>211</v>
      </c>
      <c r="V97" s="45">
        <f>VLOOKUP(A97,[1]Sheet1!$B$2:$X$234,22,FALSE)</f>
        <v>6</v>
      </c>
      <c r="W97" s="45">
        <f>VLOOKUP(A97,[1]Sheet1!$B$2:$X$234,23,FALSE)</f>
        <v>37</v>
      </c>
      <c r="X97" s="45">
        <f>VLOOKUP(A97,[1]Sheet1!$B$2:$AL$234,24,FALSE)</f>
        <v>18</v>
      </c>
      <c r="Y97" s="45">
        <f>VLOOKUP(A97,[1]Sheet1!$B$2:$AM$234,25,FALSE)</f>
        <v>121</v>
      </c>
      <c r="Z97" s="45">
        <f>VLOOKUP(A97,[1]Sheet1!$B$2:$AB$234,26,FALSE)</f>
        <v>37</v>
      </c>
      <c r="AA97" s="45">
        <f>VLOOKUP(A97,[1]Sheet1!$B$2:$AB$234,27,FALSE)</f>
        <v>185</v>
      </c>
      <c r="AB97" s="45">
        <f>VLOOKUP(A97,[1]Sheet1!$B$2:$AD$234,28,FALSE)</f>
        <v>6</v>
      </c>
      <c r="AC97" s="45">
        <f>VLOOKUP(A97,[1]Sheet1!$B$2:$AD$234,29,FALSE)</f>
        <v>79</v>
      </c>
      <c r="AD97" s="45">
        <f>VLOOKUP(A97,[1]Sheet1!$B$2:$AF$234,30,FALSE)</f>
        <v>9</v>
      </c>
      <c r="AE97" s="45">
        <f>VLOOKUP(A97,[1]Sheet1!$B$2:$AF$234,31,FALSE)</f>
        <v>66</v>
      </c>
      <c r="AF97" s="45">
        <f>VLOOKUP(A97,[1]Sheet1!$B$2:$AH$234,32,FALSE)</f>
        <v>6</v>
      </c>
      <c r="AG97" s="45">
        <f>VLOOKUP(A97,[1]Sheet1!$B$2:$AH$234,33,FALSE)</f>
        <v>16</v>
      </c>
      <c r="AH97" s="75" t="str">
        <f>VLOOKUP(A97,[1]Sheet1!$B$2:$AJ$234,34,FALSE)</f>
        <v>-</v>
      </c>
      <c r="AI97" s="75" t="str">
        <f>VLOOKUP(A97,[1]Sheet1!$B$2:$AJ$234,35,FALSE)</f>
        <v>-</v>
      </c>
      <c r="AJ97" s="45">
        <f>VLOOKUP(A97,[1]Sheet1!$B$2:$AL$234,36,FALSE)</f>
        <v>15</v>
      </c>
      <c r="AK97" s="45">
        <f>VLOOKUP(A97,[1]Sheet1!$B$2:$AL$234,37,FALSE)</f>
        <v>908</v>
      </c>
    </row>
    <row r="98" spans="1:37" ht="14.25" customHeight="1">
      <c r="A98" s="151" t="s">
        <v>482</v>
      </c>
      <c r="B98" s="81">
        <f>VLOOKUP(A98,[1]Sheet1!$B$2:$F$234,2,FALSE)</f>
        <v>146</v>
      </c>
      <c r="C98" s="81">
        <f>VLOOKUP(A98,[1]Sheet1!$B$2:$F$234,3,FALSE)</f>
        <v>2252</v>
      </c>
      <c r="D98" s="75" t="str">
        <f>VLOOKUP(A98,[1]Sheet1!$B$2:$F$234,4,FALSE)</f>
        <v>-</v>
      </c>
      <c r="E98" s="75" t="str">
        <f>VLOOKUP(A98,[1]Sheet1!$B$2:$F$234,5,FALSE)</f>
        <v>-</v>
      </c>
      <c r="F98" s="75" t="str">
        <f>VLOOKUP(A98,[1]Sheet1!$B$2:$I$234,6,FALSE)</f>
        <v>-</v>
      </c>
      <c r="G98" s="75" t="str">
        <f>VLOOKUP(A98,[1]Sheet1!$B$2:$I$234,7,FALSE)</f>
        <v>-</v>
      </c>
      <c r="H98" s="45">
        <f>VLOOKUP(A98,[1]Sheet1!$B$2:$J$234,8,FALSE)</f>
        <v>13</v>
      </c>
      <c r="I98" s="45">
        <f>VLOOKUP(A98,[1]Sheet1!$B$2:$J$234,9,FALSE)</f>
        <v>458</v>
      </c>
      <c r="J98" s="45" t="str">
        <f>VLOOKUP(A98,[1]Sheet1!$B$2:$L$234,10,FALSE)</f>
        <v>-</v>
      </c>
      <c r="K98" s="45" t="str">
        <f>VLOOKUP(A98,[1]Sheet1!$B$2:$L$234,11,FALSE)</f>
        <v>-</v>
      </c>
      <c r="L98" s="75" t="str">
        <f>VLOOKUP(A98,[1]Sheet1!$B$2:$N$234,12,FALSE)</f>
        <v>-</v>
      </c>
      <c r="M98" s="75" t="str">
        <f>VLOOKUP(A98,[1]Sheet1!$B$2:$N$234,13,FALSE)</f>
        <v>-</v>
      </c>
      <c r="N98" s="75">
        <f>VLOOKUP(A98,[1]Sheet1!$B$2:$P$234,14,FALSE)</f>
        <v>10</v>
      </c>
      <c r="O98" s="75">
        <f>VLOOKUP(A98,[1]Sheet1!$B$2:$P$234,15,FALSE)</f>
        <v>238</v>
      </c>
      <c r="P98" s="45">
        <f>VLOOKUP(A98,[1]Sheet1!$B$2:$R$234,16,FALSE)</f>
        <v>4</v>
      </c>
      <c r="Q98" s="45">
        <f>VLOOKUP(A98,[1]Sheet1!$B$2:$R$234,17,FALSE)</f>
        <v>80</v>
      </c>
      <c r="R98" s="45">
        <f>VLOOKUP(A98,[1]Sheet1!$B$2:$T$234,18,FALSE)</f>
        <v>30</v>
      </c>
      <c r="S98" s="45">
        <f>VLOOKUP(A98,[1]Sheet1!$B$2:$T$234,19,FALSE)</f>
        <v>200</v>
      </c>
      <c r="T98" s="45">
        <f>VLOOKUP(A98,[1]Sheet1!$B$2:$V$234,20,FALSE)</f>
        <v>8</v>
      </c>
      <c r="U98" s="45">
        <f>VLOOKUP(A98,[1]Sheet1!$B$2:$V$234,21,FALSE)</f>
        <v>252</v>
      </c>
      <c r="V98" s="45">
        <f>VLOOKUP(A98,[1]Sheet1!$B$2:$X$234,22,FALSE)</f>
        <v>12</v>
      </c>
      <c r="W98" s="45">
        <f>VLOOKUP(A98,[1]Sheet1!$B$2:$X$234,23,FALSE)</f>
        <v>126</v>
      </c>
      <c r="X98" s="45">
        <f>VLOOKUP(A98,[1]Sheet1!$B$2:$AL$234,24,FALSE)</f>
        <v>11</v>
      </c>
      <c r="Y98" s="45">
        <f>VLOOKUP(A98,[1]Sheet1!$B$2:$AM$234,25,FALSE)</f>
        <v>87</v>
      </c>
      <c r="Z98" s="45">
        <f>VLOOKUP(A98,[1]Sheet1!$B$2:$AB$234,26,FALSE)</f>
        <v>19</v>
      </c>
      <c r="AA98" s="45">
        <f>VLOOKUP(A98,[1]Sheet1!$B$2:$AB$234,27,FALSE)</f>
        <v>220</v>
      </c>
      <c r="AB98" s="45">
        <f>VLOOKUP(A98,[1]Sheet1!$B$2:$AD$234,28,FALSE)</f>
        <v>8</v>
      </c>
      <c r="AC98" s="45">
        <f>VLOOKUP(A98,[1]Sheet1!$B$2:$AD$234,29,FALSE)</f>
        <v>40</v>
      </c>
      <c r="AD98" s="45">
        <f>VLOOKUP(A98,[1]Sheet1!$B$2:$AF$234,30,FALSE)</f>
        <v>3</v>
      </c>
      <c r="AE98" s="45">
        <f>VLOOKUP(A98,[1]Sheet1!$B$2:$AF$234,31,FALSE)</f>
        <v>18</v>
      </c>
      <c r="AF98" s="45">
        <f>VLOOKUP(A98,[1]Sheet1!$B$2:$AH$234,32,FALSE)</f>
        <v>8</v>
      </c>
      <c r="AG98" s="45">
        <f>VLOOKUP(A98,[1]Sheet1!$B$2:$AH$234,33,FALSE)</f>
        <v>41</v>
      </c>
      <c r="AH98" s="75" t="str">
        <f>VLOOKUP(A98,[1]Sheet1!$B$2:$AJ$234,34,FALSE)</f>
        <v>-</v>
      </c>
      <c r="AI98" s="75" t="str">
        <f>VLOOKUP(A98,[1]Sheet1!$B$2:$AJ$234,35,FALSE)</f>
        <v>-</v>
      </c>
      <c r="AJ98" s="45">
        <f>VLOOKUP(A98,[1]Sheet1!$B$2:$AL$234,36,FALSE)</f>
        <v>20</v>
      </c>
      <c r="AK98" s="45">
        <f>VLOOKUP(A98,[1]Sheet1!$B$2:$AL$234,37,FALSE)</f>
        <v>492</v>
      </c>
    </row>
    <row r="99" spans="1:37" ht="14.25" customHeight="1">
      <c r="A99" s="151" t="s">
        <v>483</v>
      </c>
      <c r="B99" s="81">
        <f>VLOOKUP(A99,[1]Sheet1!$B$2:$F$234,2,FALSE)</f>
        <v>73</v>
      </c>
      <c r="C99" s="81">
        <f>VLOOKUP(A99,[1]Sheet1!$B$2:$F$234,3,FALSE)</f>
        <v>1501</v>
      </c>
      <c r="D99" s="75" t="str">
        <f>VLOOKUP(A99,[1]Sheet1!$B$2:$F$234,4,FALSE)</f>
        <v>-</v>
      </c>
      <c r="E99" s="75" t="str">
        <f>VLOOKUP(A99,[1]Sheet1!$B$2:$F$234,5,FALSE)</f>
        <v>-</v>
      </c>
      <c r="F99" s="75" t="str">
        <f>VLOOKUP(A99,[1]Sheet1!$B$2:$I$234,6,FALSE)</f>
        <v>-</v>
      </c>
      <c r="G99" s="75" t="str">
        <f>VLOOKUP(A99,[1]Sheet1!$B$2:$I$234,7,FALSE)</f>
        <v>-</v>
      </c>
      <c r="H99" s="45">
        <f>VLOOKUP(A99,[1]Sheet1!$B$2:$J$234,8,FALSE)</f>
        <v>6</v>
      </c>
      <c r="I99" s="45">
        <f>VLOOKUP(A99,[1]Sheet1!$B$2:$J$234,9,FALSE)</f>
        <v>81</v>
      </c>
      <c r="J99" s="45">
        <f>VLOOKUP(A99,[1]Sheet1!$B$2:$L$234,10,FALSE)</f>
        <v>1</v>
      </c>
      <c r="K99" s="45">
        <f>VLOOKUP(A99,[1]Sheet1!$B$2:$L$234,11,FALSE)</f>
        <v>5</v>
      </c>
      <c r="L99" s="75" t="str">
        <f>VLOOKUP(A99,[1]Sheet1!$B$2:$N$234,12,FALSE)</f>
        <v>-</v>
      </c>
      <c r="M99" s="75" t="str">
        <f>VLOOKUP(A99,[1]Sheet1!$B$2:$N$234,13,FALSE)</f>
        <v>-</v>
      </c>
      <c r="N99" s="75" t="str">
        <f>VLOOKUP(A99,[1]Sheet1!$B$2:$P$234,14,FALSE)</f>
        <v>-</v>
      </c>
      <c r="O99" s="75" t="str">
        <f>VLOOKUP(A99,[1]Sheet1!$B$2:$P$234,15,FALSE)</f>
        <v>-</v>
      </c>
      <c r="P99" s="45" t="str">
        <f>VLOOKUP(A99,[1]Sheet1!$B$2:$R$234,16,FALSE)</f>
        <v>-</v>
      </c>
      <c r="Q99" s="45" t="str">
        <f>VLOOKUP(A99,[1]Sheet1!$B$2:$R$234,17,FALSE)</f>
        <v>-</v>
      </c>
      <c r="R99" s="45">
        <f>VLOOKUP(A99,[1]Sheet1!$B$2:$T$234,18,FALSE)</f>
        <v>16</v>
      </c>
      <c r="S99" s="45">
        <f>VLOOKUP(A99,[1]Sheet1!$B$2:$T$234,19,FALSE)</f>
        <v>91</v>
      </c>
      <c r="T99" s="45">
        <f>VLOOKUP(A99,[1]Sheet1!$B$2:$V$234,20,FALSE)</f>
        <v>8</v>
      </c>
      <c r="U99" s="45">
        <f>VLOOKUP(A99,[1]Sheet1!$B$2:$V$234,21,FALSE)</f>
        <v>121</v>
      </c>
      <c r="V99" s="45">
        <f>VLOOKUP(A99,[1]Sheet1!$B$2:$X$234,22,FALSE)</f>
        <v>10</v>
      </c>
      <c r="W99" s="45">
        <f>VLOOKUP(A99,[1]Sheet1!$B$2:$X$234,23,FALSE)</f>
        <v>84</v>
      </c>
      <c r="X99" s="45">
        <f>VLOOKUP(A99,[1]Sheet1!$B$2:$AL$234,24,FALSE)</f>
        <v>5</v>
      </c>
      <c r="Y99" s="45">
        <f>VLOOKUP(A99,[1]Sheet1!$B$2:$AM$234,25,FALSE)</f>
        <v>25</v>
      </c>
      <c r="Z99" s="45">
        <f>VLOOKUP(A99,[1]Sheet1!$B$2:$AB$234,26,FALSE)</f>
        <v>9</v>
      </c>
      <c r="AA99" s="45">
        <f>VLOOKUP(A99,[1]Sheet1!$B$2:$AB$234,27,FALSE)</f>
        <v>138</v>
      </c>
      <c r="AB99" s="45">
        <f>VLOOKUP(A99,[1]Sheet1!$B$2:$AD$234,28,FALSE)</f>
        <v>2</v>
      </c>
      <c r="AC99" s="45">
        <f>VLOOKUP(A99,[1]Sheet1!$B$2:$AD$234,29,FALSE)</f>
        <v>6</v>
      </c>
      <c r="AD99" s="45" t="str">
        <f>VLOOKUP(A99,[1]Sheet1!$B$2:$AF$234,30,FALSE)</f>
        <v>-</v>
      </c>
      <c r="AE99" s="45" t="str">
        <f>VLOOKUP(A99,[1]Sheet1!$B$2:$AF$234,31,FALSE)</f>
        <v>-</v>
      </c>
      <c r="AF99" s="45">
        <f>VLOOKUP(A99,[1]Sheet1!$B$2:$AH$234,32,FALSE)</f>
        <v>5</v>
      </c>
      <c r="AG99" s="45">
        <f>VLOOKUP(A99,[1]Sheet1!$B$2:$AH$234,33,FALSE)</f>
        <v>209</v>
      </c>
      <c r="AH99" s="75" t="str">
        <f>VLOOKUP(A99,[1]Sheet1!$B$2:$AJ$234,34,FALSE)</f>
        <v>-</v>
      </c>
      <c r="AI99" s="75" t="str">
        <f>VLOOKUP(A99,[1]Sheet1!$B$2:$AJ$234,35,FALSE)</f>
        <v>-</v>
      </c>
      <c r="AJ99" s="45">
        <f>VLOOKUP(A99,[1]Sheet1!$B$2:$AL$234,36,FALSE)</f>
        <v>11</v>
      </c>
      <c r="AK99" s="45">
        <f>VLOOKUP(A99,[1]Sheet1!$B$2:$AL$234,37,FALSE)</f>
        <v>741</v>
      </c>
    </row>
    <row r="100" spans="1:37" ht="14.25" customHeight="1">
      <c r="A100" s="151" t="s">
        <v>297</v>
      </c>
      <c r="B100" s="81">
        <f>VLOOKUP(A100,[1]Sheet1!$B$2:$F$234,2,FALSE)</f>
        <v>54</v>
      </c>
      <c r="C100" s="81">
        <f>VLOOKUP(A100,[1]Sheet1!$B$2:$F$234,3,FALSE)</f>
        <v>813</v>
      </c>
      <c r="D100" s="75" t="str">
        <f>VLOOKUP(A100,[1]Sheet1!$B$2:$F$234,4,FALSE)</f>
        <v>-</v>
      </c>
      <c r="E100" s="75" t="str">
        <f>VLOOKUP(A100,[1]Sheet1!$B$2:$F$234,5,FALSE)</f>
        <v>-</v>
      </c>
      <c r="F100" s="75" t="str">
        <f>VLOOKUP(A100,[1]Sheet1!$B$2:$I$234,6,FALSE)</f>
        <v>-</v>
      </c>
      <c r="G100" s="75" t="str">
        <f>VLOOKUP(A100,[1]Sheet1!$B$2:$I$234,7,FALSE)</f>
        <v>-</v>
      </c>
      <c r="H100" s="45">
        <f>VLOOKUP(A100,[1]Sheet1!$B$2:$J$234,8,FALSE)</f>
        <v>8</v>
      </c>
      <c r="I100" s="45">
        <f>VLOOKUP(A100,[1]Sheet1!$B$2:$J$234,9,FALSE)</f>
        <v>173</v>
      </c>
      <c r="J100" s="45" t="str">
        <f>VLOOKUP(A100,[1]Sheet1!$B$2:$L$234,10,FALSE)</f>
        <v>-</v>
      </c>
      <c r="K100" s="45" t="str">
        <f>VLOOKUP(A100,[1]Sheet1!$B$2:$L$234,11,FALSE)</f>
        <v>-</v>
      </c>
      <c r="L100" s="75" t="str">
        <f>VLOOKUP(A100,[1]Sheet1!$B$2:$N$234,12,FALSE)</f>
        <v>-</v>
      </c>
      <c r="M100" s="75" t="str">
        <f>VLOOKUP(A100,[1]Sheet1!$B$2:$N$234,13,FALSE)</f>
        <v>-</v>
      </c>
      <c r="N100" s="75">
        <f>VLOOKUP(A100,[1]Sheet1!$B$2:$P$234,14,FALSE)</f>
        <v>1</v>
      </c>
      <c r="O100" s="75">
        <f>VLOOKUP(A100,[1]Sheet1!$B$2:$P$234,15,FALSE)</f>
        <v>4</v>
      </c>
      <c r="P100" s="45" t="str">
        <f>VLOOKUP(A100,[1]Sheet1!$B$2:$R$234,16,FALSE)</f>
        <v>-</v>
      </c>
      <c r="Q100" s="45" t="str">
        <f>VLOOKUP(A100,[1]Sheet1!$B$2:$R$234,17,FALSE)</f>
        <v>-</v>
      </c>
      <c r="R100" s="45">
        <f>VLOOKUP(A100,[1]Sheet1!$B$2:$T$234,18,FALSE)</f>
        <v>7</v>
      </c>
      <c r="S100" s="45">
        <f>VLOOKUP(A100,[1]Sheet1!$B$2:$T$234,19,FALSE)</f>
        <v>28</v>
      </c>
      <c r="T100" s="45">
        <f>VLOOKUP(A100,[1]Sheet1!$B$2:$V$234,20,FALSE)</f>
        <v>3</v>
      </c>
      <c r="U100" s="45">
        <f>VLOOKUP(A100,[1]Sheet1!$B$2:$V$234,21,FALSE)</f>
        <v>64</v>
      </c>
      <c r="V100" s="45">
        <f>VLOOKUP(A100,[1]Sheet1!$B$2:$X$234,22,FALSE)</f>
        <v>4</v>
      </c>
      <c r="W100" s="45">
        <f>VLOOKUP(A100,[1]Sheet1!$B$2:$X$234,23,FALSE)</f>
        <v>67</v>
      </c>
      <c r="X100" s="45">
        <f>VLOOKUP(A100,[1]Sheet1!$B$2:$AL$234,24,FALSE)</f>
        <v>9</v>
      </c>
      <c r="Y100" s="45">
        <f>VLOOKUP(A100,[1]Sheet1!$B$2:$AM$234,25,FALSE)</f>
        <v>131</v>
      </c>
      <c r="Z100" s="45">
        <f>VLOOKUP(A100,[1]Sheet1!$B$2:$AB$234,26,FALSE)</f>
        <v>10</v>
      </c>
      <c r="AA100" s="45">
        <f>VLOOKUP(A100,[1]Sheet1!$B$2:$AB$234,27,FALSE)</f>
        <v>30</v>
      </c>
      <c r="AB100" s="45">
        <f>VLOOKUP(A100,[1]Sheet1!$B$2:$AD$234,28,FALSE)</f>
        <v>2</v>
      </c>
      <c r="AC100" s="45">
        <f>VLOOKUP(A100,[1]Sheet1!$B$2:$AD$234,29,FALSE)</f>
        <v>6</v>
      </c>
      <c r="AD100" s="45">
        <f>VLOOKUP(A100,[1]Sheet1!$B$2:$AF$234,30,FALSE)</f>
        <v>3</v>
      </c>
      <c r="AE100" s="45">
        <f>VLOOKUP(A100,[1]Sheet1!$B$2:$AF$234,31,FALSE)</f>
        <v>6</v>
      </c>
      <c r="AF100" s="45">
        <f>VLOOKUP(A100,[1]Sheet1!$B$2:$AH$234,32,FALSE)</f>
        <v>2</v>
      </c>
      <c r="AG100" s="45">
        <f>VLOOKUP(A100,[1]Sheet1!$B$2:$AH$234,33,FALSE)</f>
        <v>24</v>
      </c>
      <c r="AH100" s="75" t="str">
        <f>VLOOKUP(A100,[1]Sheet1!$B$2:$AJ$234,34,FALSE)</f>
        <v>-</v>
      </c>
      <c r="AI100" s="75" t="str">
        <f>VLOOKUP(A100,[1]Sheet1!$B$2:$AJ$234,35,FALSE)</f>
        <v>-</v>
      </c>
      <c r="AJ100" s="45">
        <f>VLOOKUP(A100,[1]Sheet1!$B$2:$AL$234,36,FALSE)</f>
        <v>5</v>
      </c>
      <c r="AK100" s="45">
        <f>VLOOKUP(A100,[1]Sheet1!$B$2:$AL$234,37,FALSE)</f>
        <v>280</v>
      </c>
    </row>
    <row r="101" spans="1:37" ht="14.25" customHeight="1">
      <c r="A101" s="151" t="s">
        <v>75</v>
      </c>
      <c r="B101" s="81">
        <f>VLOOKUP(A101,[1]Sheet1!$B$2:$F$234,2,FALSE)</f>
        <v>53</v>
      </c>
      <c r="C101" s="81">
        <f>VLOOKUP(A101,[1]Sheet1!$B$2:$F$234,3,FALSE)</f>
        <v>762</v>
      </c>
      <c r="D101" s="75" t="str">
        <f>VLOOKUP(A101,[1]Sheet1!$B$2:$F$234,4,FALSE)</f>
        <v>-</v>
      </c>
      <c r="E101" s="75" t="str">
        <f>VLOOKUP(A101,[1]Sheet1!$B$2:$F$234,5,FALSE)</f>
        <v>-</v>
      </c>
      <c r="F101" s="75" t="str">
        <f>VLOOKUP(A101,[1]Sheet1!$B$2:$I$234,6,FALSE)</f>
        <v>-</v>
      </c>
      <c r="G101" s="75" t="str">
        <f>VLOOKUP(A101,[1]Sheet1!$B$2:$I$234,7,FALSE)</f>
        <v>-</v>
      </c>
      <c r="H101" s="45">
        <f>VLOOKUP(A101,[1]Sheet1!$B$2:$J$234,8,FALSE)</f>
        <v>4</v>
      </c>
      <c r="I101" s="45">
        <f>VLOOKUP(A101,[1]Sheet1!$B$2:$J$234,9,FALSE)</f>
        <v>29</v>
      </c>
      <c r="J101" s="45" t="str">
        <f>VLOOKUP(A101,[1]Sheet1!$B$2:$L$234,10,FALSE)</f>
        <v>-</v>
      </c>
      <c r="K101" s="45" t="str">
        <f>VLOOKUP(A101,[1]Sheet1!$B$2:$L$234,11,FALSE)</f>
        <v>-</v>
      </c>
      <c r="L101" s="75" t="str">
        <f>VLOOKUP(A101,[1]Sheet1!$B$2:$N$234,12,FALSE)</f>
        <v>-</v>
      </c>
      <c r="M101" s="75" t="str">
        <f>VLOOKUP(A101,[1]Sheet1!$B$2:$N$234,13,FALSE)</f>
        <v>-</v>
      </c>
      <c r="N101" s="75">
        <f>VLOOKUP(A101,[1]Sheet1!$B$2:$P$234,14,FALSE)</f>
        <v>4</v>
      </c>
      <c r="O101" s="75">
        <f>VLOOKUP(A101,[1]Sheet1!$B$2:$P$234,15,FALSE)</f>
        <v>97</v>
      </c>
      <c r="P101" s="45" t="str">
        <f>VLOOKUP(A101,[1]Sheet1!$B$2:$R$234,16,FALSE)</f>
        <v>-</v>
      </c>
      <c r="Q101" s="45" t="str">
        <f>VLOOKUP(A101,[1]Sheet1!$B$2:$R$234,17,FALSE)</f>
        <v>-</v>
      </c>
      <c r="R101" s="45">
        <f>VLOOKUP(A101,[1]Sheet1!$B$2:$T$234,18,FALSE)</f>
        <v>11</v>
      </c>
      <c r="S101" s="45">
        <f>VLOOKUP(A101,[1]Sheet1!$B$2:$T$234,19,FALSE)</f>
        <v>116</v>
      </c>
      <c r="T101" s="45" t="str">
        <f>VLOOKUP(A101,[1]Sheet1!$B$2:$V$234,20,FALSE)</f>
        <v>-</v>
      </c>
      <c r="U101" s="45" t="str">
        <f>VLOOKUP(A101,[1]Sheet1!$B$2:$V$234,21,FALSE)</f>
        <v>-</v>
      </c>
      <c r="V101" s="45">
        <f>VLOOKUP(A101,[1]Sheet1!$B$2:$X$234,22,FALSE)</f>
        <v>3</v>
      </c>
      <c r="W101" s="45">
        <f>VLOOKUP(A101,[1]Sheet1!$B$2:$X$234,23,FALSE)</f>
        <v>5</v>
      </c>
      <c r="X101" s="45">
        <f>VLOOKUP(A101,[1]Sheet1!$B$2:$AL$234,24,FALSE)</f>
        <v>5</v>
      </c>
      <c r="Y101" s="45">
        <f>VLOOKUP(A101,[1]Sheet1!$B$2:$AM$234,25,FALSE)</f>
        <v>46</v>
      </c>
      <c r="Z101" s="45">
        <f>VLOOKUP(A101,[1]Sheet1!$B$2:$AB$234,26,FALSE)</f>
        <v>3</v>
      </c>
      <c r="AA101" s="45">
        <f>VLOOKUP(A101,[1]Sheet1!$B$2:$AB$234,27,FALSE)</f>
        <v>12</v>
      </c>
      <c r="AB101" s="45">
        <f>VLOOKUP(A101,[1]Sheet1!$B$2:$AD$234,28,FALSE)</f>
        <v>7</v>
      </c>
      <c r="AC101" s="45">
        <f>VLOOKUP(A101,[1]Sheet1!$B$2:$AD$234,29,FALSE)</f>
        <v>37</v>
      </c>
      <c r="AD101" s="45">
        <f>VLOOKUP(A101,[1]Sheet1!$B$2:$AF$234,30,FALSE)</f>
        <v>1</v>
      </c>
      <c r="AE101" s="45">
        <f>VLOOKUP(A101,[1]Sheet1!$B$2:$AF$234,31,FALSE)</f>
        <v>132</v>
      </c>
      <c r="AF101" s="45">
        <f>VLOOKUP(A101,[1]Sheet1!$B$2:$AH$234,32,FALSE)</f>
        <v>2</v>
      </c>
      <c r="AG101" s="45">
        <f>VLOOKUP(A101,[1]Sheet1!$B$2:$AH$234,33,FALSE)</f>
        <v>85</v>
      </c>
      <c r="AH101" s="75" t="str">
        <f>VLOOKUP(A101,[1]Sheet1!$B$2:$AJ$234,34,FALSE)</f>
        <v>-</v>
      </c>
      <c r="AI101" s="75" t="str">
        <f>VLOOKUP(A101,[1]Sheet1!$B$2:$AJ$234,35,FALSE)</f>
        <v>-</v>
      </c>
      <c r="AJ101" s="45">
        <f>VLOOKUP(A101,[1]Sheet1!$B$2:$AL$234,36,FALSE)</f>
        <v>13</v>
      </c>
      <c r="AK101" s="45">
        <f>VLOOKUP(A101,[1]Sheet1!$B$2:$AL$234,37,FALSE)</f>
        <v>203</v>
      </c>
    </row>
    <row r="102" spans="1:37" ht="14.25" customHeight="1">
      <c r="A102" s="151" t="s">
        <v>506</v>
      </c>
      <c r="B102" s="81">
        <f>VLOOKUP(A102,[1]Sheet1!$B$2:$F$234,2,FALSE)</f>
        <v>34</v>
      </c>
      <c r="C102" s="81">
        <f>VLOOKUP(A102,[1]Sheet1!$B$2:$F$234,3,FALSE)</f>
        <v>242</v>
      </c>
      <c r="D102" s="75" t="str">
        <f>VLOOKUP(A102,[1]Sheet1!$B$2:$F$234,4,FALSE)</f>
        <v>-</v>
      </c>
      <c r="E102" s="75" t="str">
        <f>VLOOKUP(A102,[1]Sheet1!$B$2:$F$234,5,FALSE)</f>
        <v>-</v>
      </c>
      <c r="F102" s="75" t="str">
        <f>VLOOKUP(A102,[1]Sheet1!$B$2:$I$234,6,FALSE)</f>
        <v>-</v>
      </c>
      <c r="G102" s="75" t="str">
        <f>VLOOKUP(A102,[1]Sheet1!$B$2:$I$234,7,FALSE)</f>
        <v>-</v>
      </c>
      <c r="H102" s="45">
        <f>VLOOKUP(A102,[1]Sheet1!$B$2:$J$234,8,FALSE)</f>
        <v>3</v>
      </c>
      <c r="I102" s="45">
        <f>VLOOKUP(A102,[1]Sheet1!$B$2:$J$234,9,FALSE)</f>
        <v>26</v>
      </c>
      <c r="J102" s="45">
        <f>VLOOKUP(A102,[1]Sheet1!$B$2:$L$234,10,FALSE)</f>
        <v>1</v>
      </c>
      <c r="K102" s="45">
        <f>VLOOKUP(A102,[1]Sheet1!$B$2:$L$234,11,FALSE)</f>
        <v>4</v>
      </c>
      <c r="L102" s="75" t="str">
        <f>VLOOKUP(A102,[1]Sheet1!$B$2:$N$234,12,FALSE)</f>
        <v>-</v>
      </c>
      <c r="M102" s="75" t="str">
        <f>VLOOKUP(A102,[1]Sheet1!$B$2:$N$234,13,FALSE)</f>
        <v>-</v>
      </c>
      <c r="N102" s="75">
        <f>VLOOKUP(A102,[1]Sheet1!$B$2:$P$234,14,FALSE)</f>
        <v>1</v>
      </c>
      <c r="O102" s="75">
        <f>VLOOKUP(A102,[1]Sheet1!$B$2:$P$234,15,FALSE)</f>
        <v>2</v>
      </c>
      <c r="P102" s="45" t="str">
        <f>VLOOKUP(A102,[1]Sheet1!$B$2:$R$234,16,FALSE)</f>
        <v>-</v>
      </c>
      <c r="Q102" s="45" t="str">
        <f>VLOOKUP(A102,[1]Sheet1!$B$2:$R$234,17,FALSE)</f>
        <v>-</v>
      </c>
      <c r="R102" s="45">
        <f>VLOOKUP(A102,[1]Sheet1!$B$2:$T$234,18,FALSE)</f>
        <v>10</v>
      </c>
      <c r="S102" s="45">
        <f>VLOOKUP(A102,[1]Sheet1!$B$2:$T$234,19,FALSE)</f>
        <v>43</v>
      </c>
      <c r="T102" s="45" t="str">
        <f>VLOOKUP(A102,[1]Sheet1!$B$2:$V$234,20,FALSE)</f>
        <v>-</v>
      </c>
      <c r="U102" s="45" t="str">
        <f>VLOOKUP(A102,[1]Sheet1!$B$2:$V$234,21,FALSE)</f>
        <v>-</v>
      </c>
      <c r="V102" s="45">
        <f>VLOOKUP(A102,[1]Sheet1!$B$2:$X$234,22,FALSE)</f>
        <v>2</v>
      </c>
      <c r="W102" s="45">
        <f>VLOOKUP(A102,[1]Sheet1!$B$2:$X$234,23,FALSE)</f>
        <v>3</v>
      </c>
      <c r="X102" s="45">
        <f>VLOOKUP(A102,[1]Sheet1!$B$2:$AL$234,24,FALSE)</f>
        <v>4</v>
      </c>
      <c r="Y102" s="45">
        <f>VLOOKUP(A102,[1]Sheet1!$B$2:$AM$234,25,FALSE)</f>
        <v>16</v>
      </c>
      <c r="Z102" s="45">
        <f>VLOOKUP(A102,[1]Sheet1!$B$2:$AB$234,26,FALSE)</f>
        <v>2</v>
      </c>
      <c r="AA102" s="45">
        <f>VLOOKUP(A102,[1]Sheet1!$B$2:$AB$234,27,FALSE)</f>
        <v>10</v>
      </c>
      <c r="AB102" s="45">
        <f>VLOOKUP(A102,[1]Sheet1!$B$2:$AD$234,28,FALSE)</f>
        <v>1</v>
      </c>
      <c r="AC102" s="45">
        <f>VLOOKUP(A102,[1]Sheet1!$B$2:$AD$234,29,FALSE)</f>
        <v>6</v>
      </c>
      <c r="AD102" s="45">
        <f>VLOOKUP(A102,[1]Sheet1!$B$2:$AF$234,30,FALSE)</f>
        <v>1</v>
      </c>
      <c r="AE102" s="45">
        <f>VLOOKUP(A102,[1]Sheet1!$B$2:$AF$234,31,FALSE)</f>
        <v>1</v>
      </c>
      <c r="AF102" s="45">
        <f>VLOOKUP(A102,[1]Sheet1!$B$2:$AH$234,32,FALSE)</f>
        <v>4</v>
      </c>
      <c r="AG102" s="45">
        <f>VLOOKUP(A102,[1]Sheet1!$B$2:$AH$234,33,FALSE)</f>
        <v>82</v>
      </c>
      <c r="AH102" s="75" t="str">
        <f>VLOOKUP(A102,[1]Sheet1!$B$2:$AJ$234,34,FALSE)</f>
        <v>-</v>
      </c>
      <c r="AI102" s="75" t="str">
        <f>VLOOKUP(A102,[1]Sheet1!$B$2:$AJ$234,35,FALSE)</f>
        <v>-</v>
      </c>
      <c r="AJ102" s="45">
        <f>VLOOKUP(A102,[1]Sheet1!$B$2:$AL$234,36,FALSE)</f>
        <v>5</v>
      </c>
      <c r="AK102" s="45">
        <f>VLOOKUP(A102,[1]Sheet1!$B$2:$AL$234,37,FALSE)</f>
        <v>49</v>
      </c>
    </row>
    <row r="103" spans="1:37" ht="14.25" customHeight="1">
      <c r="A103" s="151" t="s">
        <v>507</v>
      </c>
      <c r="B103" s="81">
        <f>VLOOKUP(A103,[1]Sheet1!$B$2:$F$234,2,FALSE)</f>
        <v>20</v>
      </c>
      <c r="C103" s="81">
        <f>VLOOKUP(A103,[1]Sheet1!$B$2:$F$234,3,FALSE)</f>
        <v>115</v>
      </c>
      <c r="D103" s="75" t="str">
        <f>VLOOKUP(A103,[1]Sheet1!$B$2:$F$234,4,FALSE)</f>
        <v>-</v>
      </c>
      <c r="E103" s="75" t="str">
        <f>VLOOKUP(A103,[1]Sheet1!$B$2:$F$234,5,FALSE)</f>
        <v>-</v>
      </c>
      <c r="F103" s="75" t="str">
        <f>VLOOKUP(A103,[1]Sheet1!$B$2:$I$234,6,FALSE)</f>
        <v>-</v>
      </c>
      <c r="G103" s="75" t="str">
        <f>VLOOKUP(A103,[1]Sheet1!$B$2:$I$234,7,FALSE)</f>
        <v>-</v>
      </c>
      <c r="H103" s="45" t="str">
        <f>VLOOKUP(A103,[1]Sheet1!$B$2:$J$234,8,FALSE)</f>
        <v>-</v>
      </c>
      <c r="I103" s="45" t="str">
        <f>VLOOKUP(A103,[1]Sheet1!$B$2:$J$234,9,FALSE)</f>
        <v>-</v>
      </c>
      <c r="J103" s="45" t="str">
        <f>VLOOKUP(A103,[1]Sheet1!$B$2:$L$234,10,FALSE)</f>
        <v>-</v>
      </c>
      <c r="K103" s="45" t="str">
        <f>VLOOKUP(A103,[1]Sheet1!$B$2:$L$234,11,FALSE)</f>
        <v>-</v>
      </c>
      <c r="L103" s="75" t="str">
        <f>VLOOKUP(A103,[1]Sheet1!$B$2:$N$234,12,FALSE)</f>
        <v>-</v>
      </c>
      <c r="M103" s="75" t="str">
        <f>VLOOKUP(A103,[1]Sheet1!$B$2:$N$234,13,FALSE)</f>
        <v>-</v>
      </c>
      <c r="N103" s="75" t="str">
        <f>VLOOKUP(A103,[1]Sheet1!$B$2:$P$234,14,FALSE)</f>
        <v>-</v>
      </c>
      <c r="O103" s="75" t="str">
        <f>VLOOKUP(A103,[1]Sheet1!$B$2:$P$234,15,FALSE)</f>
        <v>-</v>
      </c>
      <c r="P103" s="45" t="str">
        <f>VLOOKUP(A103,[1]Sheet1!$B$2:$R$234,16,FALSE)</f>
        <v>-</v>
      </c>
      <c r="Q103" s="45" t="str">
        <f>VLOOKUP(A103,[1]Sheet1!$B$2:$R$234,17,FALSE)</f>
        <v>-</v>
      </c>
      <c r="R103" s="45">
        <f>VLOOKUP(A103,[1]Sheet1!$B$2:$T$234,18,FALSE)</f>
        <v>7</v>
      </c>
      <c r="S103" s="45">
        <f>VLOOKUP(A103,[1]Sheet1!$B$2:$T$234,19,FALSE)</f>
        <v>47</v>
      </c>
      <c r="T103" s="45">
        <f>VLOOKUP(A103,[1]Sheet1!$B$2:$V$234,20,FALSE)</f>
        <v>1</v>
      </c>
      <c r="U103" s="45">
        <f>VLOOKUP(A103,[1]Sheet1!$B$2:$V$234,21,FALSE)</f>
        <v>6</v>
      </c>
      <c r="V103" s="45">
        <f>VLOOKUP(A103,[1]Sheet1!$B$2:$X$234,22,FALSE)</f>
        <v>3</v>
      </c>
      <c r="W103" s="45">
        <f>VLOOKUP(A103,[1]Sheet1!$B$2:$X$234,23,FALSE)</f>
        <v>12</v>
      </c>
      <c r="X103" s="45">
        <f>VLOOKUP(A103,[1]Sheet1!$B$2:$AL$234,24,FALSE)</f>
        <v>3</v>
      </c>
      <c r="Y103" s="45">
        <f>VLOOKUP(A103,[1]Sheet1!$B$2:$AM$234,25,FALSE)</f>
        <v>32</v>
      </c>
      <c r="Z103" s="45">
        <f>VLOOKUP(A103,[1]Sheet1!$B$2:$AB$234,26,FALSE)</f>
        <v>3</v>
      </c>
      <c r="AA103" s="45">
        <f>VLOOKUP(A103,[1]Sheet1!$B$2:$AB$234,27,FALSE)</f>
        <v>15</v>
      </c>
      <c r="AB103" s="45" t="str">
        <f>VLOOKUP(A103,[1]Sheet1!$B$2:$AD$234,28,FALSE)</f>
        <v>-</v>
      </c>
      <c r="AC103" s="45" t="str">
        <f>VLOOKUP(A103,[1]Sheet1!$B$2:$AD$234,29,FALSE)</f>
        <v>-</v>
      </c>
      <c r="AD103" s="45">
        <f>VLOOKUP(A103,[1]Sheet1!$B$2:$AF$234,30,FALSE)</f>
        <v>1</v>
      </c>
      <c r="AE103" s="45">
        <f>VLOOKUP(A103,[1]Sheet1!$B$2:$AF$234,31,FALSE)</f>
        <v>1</v>
      </c>
      <c r="AF103" s="45">
        <f>VLOOKUP(A103,[1]Sheet1!$B$2:$AH$234,32,FALSE)</f>
        <v>2</v>
      </c>
      <c r="AG103" s="45">
        <f>VLOOKUP(A103,[1]Sheet1!$B$2:$AH$234,33,FALSE)</f>
        <v>2</v>
      </c>
      <c r="AH103" s="75" t="str">
        <f>VLOOKUP(A103,[1]Sheet1!$B$2:$AJ$234,34,FALSE)</f>
        <v>-</v>
      </c>
      <c r="AI103" s="75" t="str">
        <f>VLOOKUP(A103,[1]Sheet1!$B$2:$AJ$234,35,FALSE)</f>
        <v>-</v>
      </c>
      <c r="AJ103" s="45" t="str">
        <f>VLOOKUP(A103,[1]Sheet1!$B$2:$AL$234,36,FALSE)</f>
        <v>-</v>
      </c>
      <c r="AK103" s="45" t="str">
        <f>VLOOKUP(A103,[1]Sheet1!$B$2:$AL$234,37,FALSE)</f>
        <v>-</v>
      </c>
    </row>
    <row r="104" spans="1:37" ht="14.25" customHeight="1">
      <c r="A104" s="151" t="s">
        <v>110</v>
      </c>
      <c r="B104" s="81">
        <f>VLOOKUP(A104,[1]Sheet1!$B$2:$F$234,2,FALSE)</f>
        <v>26</v>
      </c>
      <c r="C104" s="81">
        <f>VLOOKUP(A104,[1]Sheet1!$B$2:$F$234,3,FALSE)</f>
        <v>197</v>
      </c>
      <c r="D104" s="75" t="str">
        <f>VLOOKUP(A104,[1]Sheet1!$B$2:$F$234,4,FALSE)</f>
        <v>-</v>
      </c>
      <c r="E104" s="75" t="str">
        <f>VLOOKUP(A104,[1]Sheet1!$B$2:$F$234,5,FALSE)</f>
        <v>-</v>
      </c>
      <c r="F104" s="75" t="str">
        <f>VLOOKUP(A104,[1]Sheet1!$B$2:$I$234,6,FALSE)</f>
        <v>-</v>
      </c>
      <c r="G104" s="75" t="str">
        <f>VLOOKUP(A104,[1]Sheet1!$B$2:$I$234,7,FALSE)</f>
        <v>-</v>
      </c>
      <c r="H104" s="45">
        <f>VLOOKUP(A104,[1]Sheet1!$B$2:$J$234,8,FALSE)</f>
        <v>1</v>
      </c>
      <c r="I104" s="45">
        <f>VLOOKUP(A104,[1]Sheet1!$B$2:$J$234,9,FALSE)</f>
        <v>4</v>
      </c>
      <c r="J104" s="45">
        <f>VLOOKUP(A104,[1]Sheet1!$B$2:$L$234,10,FALSE)</f>
        <v>1</v>
      </c>
      <c r="K104" s="45">
        <f>VLOOKUP(A104,[1]Sheet1!$B$2:$L$234,11,FALSE)</f>
        <v>7</v>
      </c>
      <c r="L104" s="75" t="str">
        <f>VLOOKUP(A104,[1]Sheet1!$B$2:$N$234,12,FALSE)</f>
        <v>-</v>
      </c>
      <c r="M104" s="75" t="str">
        <f>VLOOKUP(A104,[1]Sheet1!$B$2:$N$234,13,FALSE)</f>
        <v>-</v>
      </c>
      <c r="N104" s="75" t="str">
        <f>VLOOKUP(A104,[1]Sheet1!$B$2:$P$234,14,FALSE)</f>
        <v>-</v>
      </c>
      <c r="O104" s="75" t="str">
        <f>VLOOKUP(A104,[1]Sheet1!$B$2:$P$234,15,FALSE)</f>
        <v>-</v>
      </c>
      <c r="P104" s="45" t="str">
        <f>VLOOKUP(A104,[1]Sheet1!$B$2:$R$234,16,FALSE)</f>
        <v>-</v>
      </c>
      <c r="Q104" s="45" t="str">
        <f>VLOOKUP(A104,[1]Sheet1!$B$2:$R$234,17,FALSE)</f>
        <v>-</v>
      </c>
      <c r="R104" s="45">
        <f>VLOOKUP(A104,[1]Sheet1!$B$2:$T$234,18,FALSE)</f>
        <v>6</v>
      </c>
      <c r="S104" s="45">
        <f>VLOOKUP(A104,[1]Sheet1!$B$2:$T$234,19,FALSE)</f>
        <v>124</v>
      </c>
      <c r="T104" s="45" t="str">
        <f>VLOOKUP(A104,[1]Sheet1!$B$2:$V$234,20,FALSE)</f>
        <v>-</v>
      </c>
      <c r="U104" s="45" t="str">
        <f>VLOOKUP(A104,[1]Sheet1!$B$2:$V$234,21,FALSE)</f>
        <v>-</v>
      </c>
      <c r="V104" s="45">
        <f>VLOOKUP(A104,[1]Sheet1!$B$2:$X$234,22,FALSE)</f>
        <v>4</v>
      </c>
      <c r="W104" s="45">
        <f>VLOOKUP(A104,[1]Sheet1!$B$2:$X$234,23,FALSE)</f>
        <v>5</v>
      </c>
      <c r="X104" s="45">
        <f>VLOOKUP(A104,[1]Sheet1!$B$2:$AL$234,24,FALSE)</f>
        <v>1</v>
      </c>
      <c r="Y104" s="45">
        <f>VLOOKUP(A104,[1]Sheet1!$B$2:$AM$234,25,FALSE)</f>
        <v>1</v>
      </c>
      <c r="Z104" s="45">
        <f>VLOOKUP(A104,[1]Sheet1!$B$2:$AB$234,26,FALSE)</f>
        <v>3</v>
      </c>
      <c r="AA104" s="45">
        <f>VLOOKUP(A104,[1]Sheet1!$B$2:$AB$234,27,FALSE)</f>
        <v>5</v>
      </c>
      <c r="AB104" s="45">
        <f>VLOOKUP(A104,[1]Sheet1!$B$2:$AD$234,28,FALSE)</f>
        <v>3</v>
      </c>
      <c r="AC104" s="45">
        <f>VLOOKUP(A104,[1]Sheet1!$B$2:$AD$234,29,FALSE)</f>
        <v>6</v>
      </c>
      <c r="AD104" s="45">
        <f>VLOOKUP(A104,[1]Sheet1!$B$2:$AF$234,30,FALSE)</f>
        <v>1</v>
      </c>
      <c r="AE104" s="45">
        <f>VLOOKUP(A104,[1]Sheet1!$B$2:$AF$234,31,FALSE)</f>
        <v>2</v>
      </c>
      <c r="AF104" s="45">
        <f>VLOOKUP(A104,[1]Sheet1!$B$2:$AH$234,32,FALSE)</f>
        <v>4</v>
      </c>
      <c r="AG104" s="45">
        <f>VLOOKUP(A104,[1]Sheet1!$B$2:$AH$234,33,FALSE)</f>
        <v>40</v>
      </c>
      <c r="AH104" s="75" t="str">
        <f>VLOOKUP(A104,[1]Sheet1!$B$2:$AJ$234,34,FALSE)</f>
        <v>-</v>
      </c>
      <c r="AI104" s="75" t="str">
        <f>VLOOKUP(A104,[1]Sheet1!$B$2:$AJ$234,35,FALSE)</f>
        <v>-</v>
      </c>
      <c r="AJ104" s="45">
        <f>VLOOKUP(A104,[1]Sheet1!$B$2:$AL$234,36,FALSE)</f>
        <v>2</v>
      </c>
      <c r="AK104" s="45">
        <f>VLOOKUP(A104,[1]Sheet1!$B$2:$AL$234,37,FALSE)</f>
        <v>3</v>
      </c>
    </row>
    <row r="105" spans="1:37" ht="14.25" customHeight="1">
      <c r="A105" s="151" t="s">
        <v>135</v>
      </c>
      <c r="B105" s="81">
        <f>VLOOKUP(A105,[1]Sheet1!$B$2:$F$234,2,FALSE)</f>
        <v>24</v>
      </c>
      <c r="C105" s="81">
        <f>VLOOKUP(A105,[1]Sheet1!$B$2:$F$234,3,FALSE)</f>
        <v>170</v>
      </c>
      <c r="D105" s="75" t="str">
        <f>VLOOKUP(A105,[1]Sheet1!$B$2:$F$234,4,FALSE)</f>
        <v>-</v>
      </c>
      <c r="E105" s="75" t="str">
        <f>VLOOKUP(A105,[1]Sheet1!$B$2:$F$234,5,FALSE)</f>
        <v>-</v>
      </c>
      <c r="F105" s="75" t="str">
        <f>VLOOKUP(A105,[1]Sheet1!$B$2:$I$234,6,FALSE)</f>
        <v>-</v>
      </c>
      <c r="G105" s="75" t="str">
        <f>VLOOKUP(A105,[1]Sheet1!$B$2:$I$234,7,FALSE)</f>
        <v>-</v>
      </c>
      <c r="H105" s="45">
        <f>VLOOKUP(A105,[1]Sheet1!$B$2:$J$234,8,FALSE)</f>
        <v>1</v>
      </c>
      <c r="I105" s="45">
        <f>VLOOKUP(A105,[1]Sheet1!$B$2:$J$234,9,FALSE)</f>
        <v>26</v>
      </c>
      <c r="J105" s="45">
        <f>VLOOKUP(A105,[1]Sheet1!$B$2:$L$234,10,FALSE)</f>
        <v>1</v>
      </c>
      <c r="K105" s="45">
        <f>VLOOKUP(A105,[1]Sheet1!$B$2:$L$234,11,FALSE)</f>
        <v>5</v>
      </c>
      <c r="L105" s="75" t="str">
        <f>VLOOKUP(A105,[1]Sheet1!$B$2:$N$234,12,FALSE)</f>
        <v>-</v>
      </c>
      <c r="M105" s="75" t="str">
        <f>VLOOKUP(A105,[1]Sheet1!$B$2:$N$234,13,FALSE)</f>
        <v>-</v>
      </c>
      <c r="N105" s="75" t="str">
        <f>VLOOKUP(A105,[1]Sheet1!$B$2:$P$234,14,FALSE)</f>
        <v>-</v>
      </c>
      <c r="O105" s="75" t="str">
        <f>VLOOKUP(A105,[1]Sheet1!$B$2:$P$234,15,FALSE)</f>
        <v>-</v>
      </c>
      <c r="P105" s="45" t="str">
        <f>VLOOKUP(A105,[1]Sheet1!$B$2:$R$234,16,FALSE)</f>
        <v>-</v>
      </c>
      <c r="Q105" s="45" t="str">
        <f>VLOOKUP(A105,[1]Sheet1!$B$2:$R$234,17,FALSE)</f>
        <v>-</v>
      </c>
      <c r="R105" s="45">
        <f>VLOOKUP(A105,[1]Sheet1!$B$2:$T$234,18,FALSE)</f>
        <v>3</v>
      </c>
      <c r="S105" s="45">
        <f>VLOOKUP(A105,[1]Sheet1!$B$2:$T$234,19,FALSE)</f>
        <v>16</v>
      </c>
      <c r="T105" s="45" t="str">
        <f>VLOOKUP(A105,[1]Sheet1!$B$2:$V$234,20,FALSE)</f>
        <v>-</v>
      </c>
      <c r="U105" s="45" t="str">
        <f>VLOOKUP(A105,[1]Sheet1!$B$2:$V$234,21,FALSE)</f>
        <v>-</v>
      </c>
      <c r="V105" s="45">
        <f>VLOOKUP(A105,[1]Sheet1!$B$2:$X$234,22,FALSE)</f>
        <v>4</v>
      </c>
      <c r="W105" s="45">
        <f>VLOOKUP(A105,[1]Sheet1!$B$2:$X$234,23,FALSE)</f>
        <v>5</v>
      </c>
      <c r="X105" s="45">
        <f>VLOOKUP(A105,[1]Sheet1!$B$2:$AL$234,24,FALSE)</f>
        <v>1</v>
      </c>
      <c r="Y105" s="45">
        <f>VLOOKUP(A105,[1]Sheet1!$B$2:$AM$234,25,FALSE)</f>
        <v>14</v>
      </c>
      <c r="Z105" s="45">
        <f>VLOOKUP(A105,[1]Sheet1!$B$2:$AB$234,26,FALSE)</f>
        <v>3</v>
      </c>
      <c r="AA105" s="45">
        <f>VLOOKUP(A105,[1]Sheet1!$B$2:$AB$234,27,FALSE)</f>
        <v>23</v>
      </c>
      <c r="AB105" s="45">
        <f>VLOOKUP(A105,[1]Sheet1!$B$2:$AD$234,28,FALSE)</f>
        <v>4</v>
      </c>
      <c r="AC105" s="45">
        <f>VLOOKUP(A105,[1]Sheet1!$B$2:$AD$234,29,FALSE)</f>
        <v>6</v>
      </c>
      <c r="AD105" s="45">
        <f>VLOOKUP(A105,[1]Sheet1!$B$2:$AF$234,30,FALSE)</f>
        <v>1</v>
      </c>
      <c r="AE105" s="45">
        <f>VLOOKUP(A105,[1]Sheet1!$B$2:$AF$234,31,FALSE)</f>
        <v>3</v>
      </c>
      <c r="AF105" s="45">
        <f>VLOOKUP(A105,[1]Sheet1!$B$2:$AH$234,32,FALSE)</f>
        <v>3</v>
      </c>
      <c r="AG105" s="45">
        <f>VLOOKUP(A105,[1]Sheet1!$B$2:$AH$234,33,FALSE)</f>
        <v>19</v>
      </c>
      <c r="AH105" s="75" t="str">
        <f>VLOOKUP(A105,[1]Sheet1!$B$2:$AJ$234,34,FALSE)</f>
        <v>-</v>
      </c>
      <c r="AI105" s="75" t="str">
        <f>VLOOKUP(A105,[1]Sheet1!$B$2:$AJ$234,35,FALSE)</f>
        <v>-</v>
      </c>
      <c r="AJ105" s="45">
        <f>VLOOKUP(A105,[1]Sheet1!$B$2:$AL$234,36,FALSE)</f>
        <v>3</v>
      </c>
      <c r="AK105" s="45">
        <f>VLOOKUP(A105,[1]Sheet1!$B$2:$AL$234,37,FALSE)</f>
        <v>53</v>
      </c>
    </row>
    <row r="106" spans="1:37" ht="14.25" customHeight="1">
      <c r="A106" s="151" t="s">
        <v>285</v>
      </c>
      <c r="B106" s="81">
        <f>VLOOKUP(A106,[1]Sheet1!$B$2:$F$234,2,FALSE)</f>
        <v>20</v>
      </c>
      <c r="C106" s="81">
        <f>VLOOKUP(A106,[1]Sheet1!$B$2:$F$234,3,FALSE)</f>
        <v>213</v>
      </c>
      <c r="D106" s="75" t="str">
        <f>VLOOKUP(A106,[1]Sheet1!$B$2:$F$234,4,FALSE)</f>
        <v>-</v>
      </c>
      <c r="E106" s="75" t="str">
        <f>VLOOKUP(A106,[1]Sheet1!$B$2:$F$234,5,FALSE)</f>
        <v>-</v>
      </c>
      <c r="F106" s="75" t="str">
        <f>VLOOKUP(A106,[1]Sheet1!$B$2:$I$234,6,FALSE)</f>
        <v>-</v>
      </c>
      <c r="G106" s="75" t="str">
        <f>VLOOKUP(A106,[1]Sheet1!$B$2:$I$234,7,FALSE)</f>
        <v>-</v>
      </c>
      <c r="H106" s="45">
        <f>VLOOKUP(A106,[1]Sheet1!$B$2:$J$234,8,FALSE)</f>
        <v>1</v>
      </c>
      <c r="I106" s="45">
        <f>VLOOKUP(A106,[1]Sheet1!$B$2:$J$234,9,FALSE)</f>
        <v>1</v>
      </c>
      <c r="J106" s="45">
        <f>VLOOKUP(A106,[1]Sheet1!$B$2:$L$234,10,FALSE)</f>
        <v>2</v>
      </c>
      <c r="K106" s="45">
        <f>VLOOKUP(A106,[1]Sheet1!$B$2:$L$234,11,FALSE)</f>
        <v>27</v>
      </c>
      <c r="L106" s="75" t="str">
        <f>VLOOKUP(A106,[1]Sheet1!$B$2:$N$234,12,FALSE)</f>
        <v>-</v>
      </c>
      <c r="M106" s="75" t="str">
        <f>VLOOKUP(A106,[1]Sheet1!$B$2:$N$234,13,FALSE)</f>
        <v>-</v>
      </c>
      <c r="N106" s="75" t="str">
        <f>VLOOKUP(A106,[1]Sheet1!$B$2:$P$234,14,FALSE)</f>
        <v>-</v>
      </c>
      <c r="O106" s="75" t="str">
        <f>VLOOKUP(A106,[1]Sheet1!$B$2:$P$234,15,FALSE)</f>
        <v>-</v>
      </c>
      <c r="P106" s="45" t="str">
        <f>VLOOKUP(A106,[1]Sheet1!$B$2:$R$234,16,FALSE)</f>
        <v>-</v>
      </c>
      <c r="Q106" s="45" t="str">
        <f>VLOOKUP(A106,[1]Sheet1!$B$2:$R$234,17,FALSE)</f>
        <v>-</v>
      </c>
      <c r="R106" s="45">
        <f>VLOOKUP(A106,[1]Sheet1!$B$2:$T$234,18,FALSE)</f>
        <v>3</v>
      </c>
      <c r="S106" s="45">
        <f>VLOOKUP(A106,[1]Sheet1!$B$2:$T$234,19,FALSE)</f>
        <v>11</v>
      </c>
      <c r="T106" s="45" t="str">
        <f>VLOOKUP(A106,[1]Sheet1!$B$2:$V$234,20,FALSE)</f>
        <v>-</v>
      </c>
      <c r="U106" s="45" t="str">
        <f>VLOOKUP(A106,[1]Sheet1!$B$2:$V$234,21,FALSE)</f>
        <v>-</v>
      </c>
      <c r="V106" s="45">
        <f>VLOOKUP(A106,[1]Sheet1!$B$2:$X$234,22,FALSE)</f>
        <v>2</v>
      </c>
      <c r="W106" s="45">
        <f>VLOOKUP(A106,[1]Sheet1!$B$2:$X$234,23,FALSE)</f>
        <v>2</v>
      </c>
      <c r="X106" s="45">
        <f>VLOOKUP(A106,[1]Sheet1!$B$2:$AL$234,24,FALSE)</f>
        <v>1</v>
      </c>
      <c r="Y106" s="45">
        <f>VLOOKUP(A106,[1]Sheet1!$B$2:$AM$234,25,FALSE)</f>
        <v>1</v>
      </c>
      <c r="Z106" s="45">
        <f>VLOOKUP(A106,[1]Sheet1!$B$2:$AB$234,26,FALSE)</f>
        <v>2</v>
      </c>
      <c r="AA106" s="45">
        <f>VLOOKUP(A106,[1]Sheet1!$B$2:$AB$234,27,FALSE)</f>
        <v>7</v>
      </c>
      <c r="AB106" s="45">
        <f>VLOOKUP(A106,[1]Sheet1!$B$2:$AD$234,28,FALSE)</f>
        <v>2</v>
      </c>
      <c r="AC106" s="45">
        <f>VLOOKUP(A106,[1]Sheet1!$B$2:$AD$234,29,FALSE)</f>
        <v>4</v>
      </c>
      <c r="AD106" s="45">
        <f>VLOOKUP(A106,[1]Sheet1!$B$2:$AF$234,30,FALSE)</f>
        <v>3</v>
      </c>
      <c r="AE106" s="45">
        <f>VLOOKUP(A106,[1]Sheet1!$B$2:$AF$234,31,FALSE)</f>
        <v>117</v>
      </c>
      <c r="AF106" s="45">
        <f>VLOOKUP(A106,[1]Sheet1!$B$2:$AH$234,32,FALSE)</f>
        <v>3</v>
      </c>
      <c r="AG106" s="45">
        <f>VLOOKUP(A106,[1]Sheet1!$B$2:$AH$234,33,FALSE)</f>
        <v>28</v>
      </c>
      <c r="AH106" s="75" t="str">
        <f>VLOOKUP(A106,[1]Sheet1!$B$2:$AJ$234,34,FALSE)</f>
        <v>-</v>
      </c>
      <c r="AI106" s="75" t="str">
        <f>VLOOKUP(A106,[1]Sheet1!$B$2:$AJ$234,35,FALSE)</f>
        <v>-</v>
      </c>
      <c r="AJ106" s="45">
        <f>VLOOKUP(A106,[1]Sheet1!$B$2:$AL$234,36,FALSE)</f>
        <v>1</v>
      </c>
      <c r="AK106" s="45">
        <f>VLOOKUP(A106,[1]Sheet1!$B$2:$AL$234,37,FALSE)</f>
        <v>15</v>
      </c>
    </row>
    <row r="107" spans="1:37" ht="14.25" customHeight="1">
      <c r="A107" s="151" t="s">
        <v>485</v>
      </c>
      <c r="B107" s="81">
        <f>VLOOKUP(A107,[1]Sheet1!$B$2:$F$234,2,FALSE)</f>
        <v>37</v>
      </c>
      <c r="C107" s="81">
        <f>VLOOKUP(A107,[1]Sheet1!$B$2:$F$234,3,FALSE)</f>
        <v>374</v>
      </c>
      <c r="D107" s="75" t="str">
        <f>VLOOKUP(A107,[1]Sheet1!$B$2:$F$234,4,FALSE)</f>
        <v>-</v>
      </c>
      <c r="E107" s="75" t="str">
        <f>VLOOKUP(A107,[1]Sheet1!$B$2:$F$234,5,FALSE)</f>
        <v>-</v>
      </c>
      <c r="F107" s="75" t="str">
        <f>VLOOKUP(A107,[1]Sheet1!$B$2:$I$234,6,FALSE)</f>
        <v>-</v>
      </c>
      <c r="G107" s="75" t="str">
        <f>VLOOKUP(A107,[1]Sheet1!$B$2:$I$234,7,FALSE)</f>
        <v>-</v>
      </c>
      <c r="H107" s="45">
        <f>VLOOKUP(A107,[1]Sheet1!$B$2:$J$234,8,FALSE)</f>
        <v>4</v>
      </c>
      <c r="I107" s="45">
        <f>VLOOKUP(A107,[1]Sheet1!$B$2:$J$234,9,FALSE)</f>
        <v>50</v>
      </c>
      <c r="J107" s="45">
        <f>VLOOKUP(A107,[1]Sheet1!$B$2:$L$234,10,FALSE)</f>
        <v>1</v>
      </c>
      <c r="K107" s="45">
        <f>VLOOKUP(A107,[1]Sheet1!$B$2:$L$234,11,FALSE)</f>
        <v>1</v>
      </c>
      <c r="L107" s="75" t="str">
        <f>VLOOKUP(A107,[1]Sheet1!$B$2:$N$234,12,FALSE)</f>
        <v>-</v>
      </c>
      <c r="M107" s="75" t="str">
        <f>VLOOKUP(A107,[1]Sheet1!$B$2:$N$234,13,FALSE)</f>
        <v>-</v>
      </c>
      <c r="N107" s="75">
        <f>VLOOKUP(A107,[1]Sheet1!$B$2:$P$234,14,FALSE)</f>
        <v>1</v>
      </c>
      <c r="O107" s="75">
        <f>VLOOKUP(A107,[1]Sheet1!$B$2:$P$234,15,FALSE)</f>
        <v>3</v>
      </c>
      <c r="P107" s="45" t="str">
        <f>VLOOKUP(A107,[1]Sheet1!$B$2:$R$234,16,FALSE)</f>
        <v>-</v>
      </c>
      <c r="Q107" s="45" t="str">
        <f>VLOOKUP(A107,[1]Sheet1!$B$2:$R$234,17,FALSE)</f>
        <v>-</v>
      </c>
      <c r="R107" s="45">
        <f>VLOOKUP(A107,[1]Sheet1!$B$2:$T$234,18,FALSE)</f>
        <v>11</v>
      </c>
      <c r="S107" s="45">
        <f>VLOOKUP(A107,[1]Sheet1!$B$2:$T$234,19,FALSE)</f>
        <v>158</v>
      </c>
      <c r="T107" s="45">
        <f>VLOOKUP(A107,[1]Sheet1!$B$2:$V$234,20,FALSE)</f>
        <v>3</v>
      </c>
      <c r="U107" s="45">
        <f>VLOOKUP(A107,[1]Sheet1!$B$2:$V$234,21,FALSE)</f>
        <v>60</v>
      </c>
      <c r="V107" s="45">
        <f>VLOOKUP(A107,[1]Sheet1!$B$2:$X$234,22,FALSE)</f>
        <v>1</v>
      </c>
      <c r="W107" s="45">
        <f>VLOOKUP(A107,[1]Sheet1!$B$2:$X$234,23,FALSE)</f>
        <v>1</v>
      </c>
      <c r="X107" s="45">
        <f>VLOOKUP(A107,[1]Sheet1!$B$2:$AL$234,24,FALSE)</f>
        <v>3</v>
      </c>
      <c r="Y107" s="45">
        <f>VLOOKUP(A107,[1]Sheet1!$B$2:$AM$234,25,FALSE)</f>
        <v>43</v>
      </c>
      <c r="Z107" s="45">
        <f>VLOOKUP(A107,[1]Sheet1!$B$2:$AB$234,26,FALSE)</f>
        <v>5</v>
      </c>
      <c r="AA107" s="45">
        <f>VLOOKUP(A107,[1]Sheet1!$B$2:$AB$234,27,FALSE)</f>
        <v>18</v>
      </c>
      <c r="AB107" s="45">
        <f>VLOOKUP(A107,[1]Sheet1!$B$2:$AD$234,28,FALSE)</f>
        <v>2</v>
      </c>
      <c r="AC107" s="45">
        <f>VLOOKUP(A107,[1]Sheet1!$B$2:$AD$234,29,FALSE)</f>
        <v>13</v>
      </c>
      <c r="AD107" s="45">
        <f>VLOOKUP(A107,[1]Sheet1!$B$2:$AF$234,30,FALSE)</f>
        <v>2</v>
      </c>
      <c r="AE107" s="45">
        <f>VLOOKUP(A107,[1]Sheet1!$B$2:$AF$234,31,FALSE)</f>
        <v>2</v>
      </c>
      <c r="AF107" s="45">
        <f>VLOOKUP(A107,[1]Sheet1!$B$2:$AH$234,32,FALSE)</f>
        <v>2</v>
      </c>
      <c r="AG107" s="45">
        <f>VLOOKUP(A107,[1]Sheet1!$B$2:$AH$234,33,FALSE)</f>
        <v>12</v>
      </c>
      <c r="AH107" s="75" t="str">
        <f>VLOOKUP(A107,[1]Sheet1!$B$2:$AJ$234,34,FALSE)</f>
        <v>-</v>
      </c>
      <c r="AI107" s="75" t="str">
        <f>VLOOKUP(A107,[1]Sheet1!$B$2:$AJ$234,35,FALSE)</f>
        <v>-</v>
      </c>
      <c r="AJ107" s="45">
        <f>VLOOKUP(A107,[1]Sheet1!$B$2:$AL$234,36,FALSE)</f>
        <v>2</v>
      </c>
      <c r="AK107" s="45">
        <f>VLOOKUP(A107,[1]Sheet1!$B$2:$AL$234,37,FALSE)</f>
        <v>13</v>
      </c>
    </row>
    <row r="108" spans="1:37" ht="14.25" customHeight="1">
      <c r="A108" s="151" t="s">
        <v>486</v>
      </c>
      <c r="B108" s="81">
        <f>VLOOKUP(A108,[1]Sheet1!$B$2:$F$234,2,FALSE)</f>
        <v>20</v>
      </c>
      <c r="C108" s="81">
        <f>VLOOKUP(A108,[1]Sheet1!$B$2:$F$234,3,FALSE)</f>
        <v>192</v>
      </c>
      <c r="D108" s="75" t="str">
        <f>VLOOKUP(A108,[1]Sheet1!$B$2:$F$234,4,FALSE)</f>
        <v>-</v>
      </c>
      <c r="E108" s="75" t="str">
        <f>VLOOKUP(A108,[1]Sheet1!$B$2:$F$234,5,FALSE)</f>
        <v>-</v>
      </c>
      <c r="F108" s="75" t="str">
        <f>VLOOKUP(A108,[1]Sheet1!$B$2:$I$234,6,FALSE)</f>
        <v>-</v>
      </c>
      <c r="G108" s="75" t="str">
        <f>VLOOKUP(A108,[1]Sheet1!$B$2:$I$234,7,FALSE)</f>
        <v>-</v>
      </c>
      <c r="H108" s="45">
        <f>VLOOKUP(A108,[1]Sheet1!$B$2:$J$234,8,FALSE)</f>
        <v>1</v>
      </c>
      <c r="I108" s="45">
        <f>VLOOKUP(A108,[1]Sheet1!$B$2:$J$234,9,FALSE)</f>
        <v>6</v>
      </c>
      <c r="J108" s="45">
        <f>VLOOKUP(A108,[1]Sheet1!$B$2:$L$234,10,FALSE)</f>
        <v>1</v>
      </c>
      <c r="K108" s="45">
        <f>VLOOKUP(A108,[1]Sheet1!$B$2:$L$234,11,FALSE)</f>
        <v>1</v>
      </c>
      <c r="L108" s="75" t="str">
        <f>VLOOKUP(A108,[1]Sheet1!$B$2:$N$234,12,FALSE)</f>
        <v>-</v>
      </c>
      <c r="M108" s="75" t="str">
        <f>VLOOKUP(A108,[1]Sheet1!$B$2:$N$234,13,FALSE)</f>
        <v>-</v>
      </c>
      <c r="N108" s="75" t="str">
        <f>VLOOKUP(A108,[1]Sheet1!$B$2:$P$234,14,FALSE)</f>
        <v>-</v>
      </c>
      <c r="O108" s="75" t="str">
        <f>VLOOKUP(A108,[1]Sheet1!$B$2:$P$234,15,FALSE)</f>
        <v>-</v>
      </c>
      <c r="P108" s="45" t="str">
        <f>VLOOKUP(A108,[1]Sheet1!$B$2:$R$234,16,FALSE)</f>
        <v>-</v>
      </c>
      <c r="Q108" s="45" t="str">
        <f>VLOOKUP(A108,[1]Sheet1!$B$2:$R$234,17,FALSE)</f>
        <v>-</v>
      </c>
      <c r="R108" s="45">
        <f>VLOOKUP(A108,[1]Sheet1!$B$2:$T$234,18,FALSE)</f>
        <v>5</v>
      </c>
      <c r="S108" s="45">
        <f>VLOOKUP(A108,[1]Sheet1!$B$2:$T$234,19,FALSE)</f>
        <v>51</v>
      </c>
      <c r="T108" s="45">
        <f>VLOOKUP(A108,[1]Sheet1!$B$2:$V$234,20,FALSE)</f>
        <v>1</v>
      </c>
      <c r="U108" s="45">
        <f>VLOOKUP(A108,[1]Sheet1!$B$2:$V$234,21,FALSE)</f>
        <v>4</v>
      </c>
      <c r="V108" s="45" t="str">
        <f>VLOOKUP(A108,[1]Sheet1!$B$2:$X$234,22,FALSE)</f>
        <v>-</v>
      </c>
      <c r="W108" s="45" t="str">
        <f>VLOOKUP(A108,[1]Sheet1!$B$2:$X$234,23,FALSE)</f>
        <v>-</v>
      </c>
      <c r="X108" s="45" t="str">
        <f>VLOOKUP(A108,[1]Sheet1!$B$2:$AL$234,24,FALSE)</f>
        <v>-</v>
      </c>
      <c r="Y108" s="45" t="str">
        <f>VLOOKUP(A108,[1]Sheet1!$B$2:$AM$234,25,FALSE)</f>
        <v>-</v>
      </c>
      <c r="Z108" s="45">
        <f>VLOOKUP(A108,[1]Sheet1!$B$2:$AB$234,26,FALSE)</f>
        <v>1</v>
      </c>
      <c r="AA108" s="45">
        <f>VLOOKUP(A108,[1]Sheet1!$B$2:$AB$234,27,FALSE)</f>
        <v>2</v>
      </c>
      <c r="AB108" s="45">
        <f>VLOOKUP(A108,[1]Sheet1!$B$2:$AD$234,28,FALSE)</f>
        <v>6</v>
      </c>
      <c r="AC108" s="45">
        <f>VLOOKUP(A108,[1]Sheet1!$B$2:$AD$234,29,FALSE)</f>
        <v>45</v>
      </c>
      <c r="AD108" s="45">
        <f>VLOOKUP(A108,[1]Sheet1!$B$2:$AF$234,30,FALSE)</f>
        <v>1</v>
      </c>
      <c r="AE108" s="45">
        <f>VLOOKUP(A108,[1]Sheet1!$B$2:$AF$234,31,FALSE)</f>
        <v>1</v>
      </c>
      <c r="AF108" s="45">
        <f>VLOOKUP(A108,[1]Sheet1!$B$2:$AH$234,32,FALSE)</f>
        <v>2</v>
      </c>
      <c r="AG108" s="45">
        <f>VLOOKUP(A108,[1]Sheet1!$B$2:$AH$234,33,FALSE)</f>
        <v>4</v>
      </c>
      <c r="AH108" s="75" t="str">
        <f>VLOOKUP(A108,[1]Sheet1!$B$2:$AJ$234,34,FALSE)</f>
        <v>-</v>
      </c>
      <c r="AI108" s="75" t="str">
        <f>VLOOKUP(A108,[1]Sheet1!$B$2:$AJ$234,35,FALSE)</f>
        <v>-</v>
      </c>
      <c r="AJ108" s="45">
        <f>VLOOKUP(A108,[1]Sheet1!$B$2:$AL$234,36,FALSE)</f>
        <v>2</v>
      </c>
      <c r="AK108" s="45">
        <f>VLOOKUP(A108,[1]Sheet1!$B$2:$AL$234,37,FALSE)</f>
        <v>78</v>
      </c>
    </row>
    <row r="109" spans="1:37" ht="14.25" customHeight="1">
      <c r="A109" s="151" t="s">
        <v>251</v>
      </c>
      <c r="B109" s="81">
        <f>VLOOKUP(A109,[1]Sheet1!$B$2:$F$234,2,FALSE)</f>
        <v>27</v>
      </c>
      <c r="C109" s="81">
        <f>VLOOKUP(A109,[1]Sheet1!$B$2:$F$234,3,FALSE)</f>
        <v>255</v>
      </c>
      <c r="D109" s="75" t="str">
        <f>VLOOKUP(A109,[1]Sheet1!$B$2:$F$234,4,FALSE)</f>
        <v>-</v>
      </c>
      <c r="E109" s="75" t="str">
        <f>VLOOKUP(A109,[1]Sheet1!$B$2:$F$234,5,FALSE)</f>
        <v>-</v>
      </c>
      <c r="F109" s="75" t="str">
        <f>VLOOKUP(A109,[1]Sheet1!$B$2:$I$234,6,FALSE)</f>
        <v>-</v>
      </c>
      <c r="G109" s="75" t="str">
        <f>VLOOKUP(A109,[1]Sheet1!$B$2:$I$234,7,FALSE)</f>
        <v>-</v>
      </c>
      <c r="H109" s="45">
        <f>VLOOKUP(A109,[1]Sheet1!$B$2:$J$234,8,FALSE)</f>
        <v>3</v>
      </c>
      <c r="I109" s="45">
        <f>VLOOKUP(A109,[1]Sheet1!$B$2:$J$234,9,FALSE)</f>
        <v>42</v>
      </c>
      <c r="J109" s="45">
        <f>VLOOKUP(A109,[1]Sheet1!$B$2:$L$234,10,FALSE)</f>
        <v>2</v>
      </c>
      <c r="K109" s="45">
        <f>VLOOKUP(A109,[1]Sheet1!$B$2:$L$234,11,FALSE)</f>
        <v>17</v>
      </c>
      <c r="L109" s="75" t="str">
        <f>VLOOKUP(A109,[1]Sheet1!$B$2:$N$234,12,FALSE)</f>
        <v>-</v>
      </c>
      <c r="M109" s="75" t="str">
        <f>VLOOKUP(A109,[1]Sheet1!$B$2:$N$234,13,FALSE)</f>
        <v>-</v>
      </c>
      <c r="N109" s="75" t="str">
        <f>VLOOKUP(A109,[1]Sheet1!$B$2:$P$234,14,FALSE)</f>
        <v>-</v>
      </c>
      <c r="O109" s="75" t="str">
        <f>VLOOKUP(A109,[1]Sheet1!$B$2:$P$234,15,FALSE)</f>
        <v>-</v>
      </c>
      <c r="P109" s="45" t="str">
        <f>VLOOKUP(A109,[1]Sheet1!$B$2:$R$234,16,FALSE)</f>
        <v>-</v>
      </c>
      <c r="Q109" s="45" t="str">
        <f>VLOOKUP(A109,[1]Sheet1!$B$2:$R$234,17,FALSE)</f>
        <v>-</v>
      </c>
      <c r="R109" s="45">
        <f>VLOOKUP(A109,[1]Sheet1!$B$2:$T$234,18,FALSE)</f>
        <v>10</v>
      </c>
      <c r="S109" s="45">
        <f>VLOOKUP(A109,[1]Sheet1!$B$2:$T$234,19,FALSE)</f>
        <v>133</v>
      </c>
      <c r="T109" s="45" t="str">
        <f>VLOOKUP(A109,[1]Sheet1!$B$2:$V$234,20,FALSE)</f>
        <v>-</v>
      </c>
      <c r="U109" s="45" t="str">
        <f>VLOOKUP(A109,[1]Sheet1!$B$2:$V$234,21,FALSE)</f>
        <v>-</v>
      </c>
      <c r="V109" s="45">
        <f>VLOOKUP(A109,[1]Sheet1!$B$2:$X$234,22,FALSE)</f>
        <v>4</v>
      </c>
      <c r="W109" s="45">
        <f>VLOOKUP(A109,[1]Sheet1!$B$2:$X$234,23,FALSE)</f>
        <v>5</v>
      </c>
      <c r="X109" s="45">
        <f>VLOOKUP(A109,[1]Sheet1!$B$2:$AL$234,24,FALSE)</f>
        <v>1</v>
      </c>
      <c r="Y109" s="45">
        <f>VLOOKUP(A109,[1]Sheet1!$B$2:$AM$234,25,FALSE)</f>
        <v>3</v>
      </c>
      <c r="Z109" s="45">
        <f>VLOOKUP(A109,[1]Sheet1!$B$2:$AB$234,26,FALSE)</f>
        <v>2</v>
      </c>
      <c r="AA109" s="45">
        <f>VLOOKUP(A109,[1]Sheet1!$B$2:$AB$234,27,FALSE)</f>
        <v>6</v>
      </c>
      <c r="AB109" s="45">
        <f>VLOOKUP(A109,[1]Sheet1!$B$2:$AD$234,28,FALSE)</f>
        <v>3</v>
      </c>
      <c r="AC109" s="45">
        <f>VLOOKUP(A109,[1]Sheet1!$B$2:$AD$234,29,FALSE)</f>
        <v>16</v>
      </c>
      <c r="AD109" s="45">
        <f>VLOOKUP(A109,[1]Sheet1!$B$2:$AF$234,30,FALSE)</f>
        <v>1</v>
      </c>
      <c r="AE109" s="45">
        <f>VLOOKUP(A109,[1]Sheet1!$B$2:$AF$234,31,FALSE)</f>
        <v>31</v>
      </c>
      <c r="AF109" s="45" t="str">
        <f>VLOOKUP(A109,[1]Sheet1!$B$2:$AH$234,32,FALSE)</f>
        <v>-</v>
      </c>
      <c r="AG109" s="45" t="str">
        <f>VLOOKUP(A109,[1]Sheet1!$B$2:$AH$234,33,FALSE)</f>
        <v>-</v>
      </c>
      <c r="AH109" s="75" t="str">
        <f>VLOOKUP(A109,[1]Sheet1!$B$2:$AJ$234,34,FALSE)</f>
        <v>-</v>
      </c>
      <c r="AI109" s="75" t="str">
        <f>VLOOKUP(A109,[1]Sheet1!$B$2:$AJ$234,35,FALSE)</f>
        <v>-</v>
      </c>
      <c r="AJ109" s="45">
        <f>VLOOKUP(A109,[1]Sheet1!$B$2:$AL$234,36,FALSE)</f>
        <v>1</v>
      </c>
      <c r="AK109" s="45">
        <f>VLOOKUP(A109,[1]Sheet1!$B$2:$AL$234,37,FALSE)</f>
        <v>2</v>
      </c>
    </row>
    <row r="110" spans="1:37" ht="14.25" customHeight="1">
      <c r="A110" s="151" t="s">
        <v>333</v>
      </c>
      <c r="B110" s="81">
        <f>VLOOKUP(A110,[1]Sheet1!$B$2:$F$234,2,FALSE)</f>
        <v>26</v>
      </c>
      <c r="C110" s="81">
        <f>VLOOKUP(A110,[1]Sheet1!$B$2:$F$234,3,FALSE)</f>
        <v>184</v>
      </c>
      <c r="D110" s="75" t="str">
        <f>VLOOKUP(A110,[1]Sheet1!$B$2:$F$234,4,FALSE)</f>
        <v>-</v>
      </c>
      <c r="E110" s="75" t="str">
        <f>VLOOKUP(A110,[1]Sheet1!$B$2:$F$234,5,FALSE)</f>
        <v>-</v>
      </c>
      <c r="F110" s="75" t="str">
        <f>VLOOKUP(A110,[1]Sheet1!$B$2:$I$234,6,FALSE)</f>
        <v>-</v>
      </c>
      <c r="G110" s="75" t="str">
        <f>VLOOKUP(A110,[1]Sheet1!$B$2:$I$234,7,FALSE)</f>
        <v>-</v>
      </c>
      <c r="H110" s="45" t="str">
        <f>VLOOKUP(A110,[1]Sheet1!$B$2:$J$234,8,FALSE)</f>
        <v>-</v>
      </c>
      <c r="I110" s="45" t="str">
        <f>VLOOKUP(A110,[1]Sheet1!$B$2:$J$234,9,FALSE)</f>
        <v>-</v>
      </c>
      <c r="J110" s="45" t="str">
        <f>VLOOKUP(A110,[1]Sheet1!$B$2:$L$234,10,FALSE)</f>
        <v>-</v>
      </c>
      <c r="K110" s="45" t="str">
        <f>VLOOKUP(A110,[1]Sheet1!$B$2:$L$234,11,FALSE)</f>
        <v>-</v>
      </c>
      <c r="L110" s="75" t="str">
        <f>VLOOKUP(A110,[1]Sheet1!$B$2:$N$234,12,FALSE)</f>
        <v>-</v>
      </c>
      <c r="M110" s="75" t="str">
        <f>VLOOKUP(A110,[1]Sheet1!$B$2:$N$234,13,FALSE)</f>
        <v>-</v>
      </c>
      <c r="N110" s="75" t="str">
        <f>VLOOKUP(A110,[1]Sheet1!$B$2:$P$234,14,FALSE)</f>
        <v>-</v>
      </c>
      <c r="O110" s="75" t="str">
        <f>VLOOKUP(A110,[1]Sheet1!$B$2:$P$234,15,FALSE)</f>
        <v>-</v>
      </c>
      <c r="P110" s="45" t="str">
        <f>VLOOKUP(A110,[1]Sheet1!$B$2:$R$234,16,FALSE)</f>
        <v>-</v>
      </c>
      <c r="Q110" s="45" t="str">
        <f>VLOOKUP(A110,[1]Sheet1!$B$2:$R$234,17,FALSE)</f>
        <v>-</v>
      </c>
      <c r="R110" s="45">
        <f>VLOOKUP(A110,[1]Sheet1!$B$2:$T$234,18,FALSE)</f>
        <v>8</v>
      </c>
      <c r="S110" s="45">
        <f>VLOOKUP(A110,[1]Sheet1!$B$2:$T$234,19,FALSE)</f>
        <v>25</v>
      </c>
      <c r="T110" s="45">
        <f>VLOOKUP(A110,[1]Sheet1!$B$2:$V$234,20,FALSE)</f>
        <v>2</v>
      </c>
      <c r="U110" s="45">
        <f>VLOOKUP(A110,[1]Sheet1!$B$2:$V$234,21,FALSE)</f>
        <v>4</v>
      </c>
      <c r="V110" s="45">
        <f>VLOOKUP(A110,[1]Sheet1!$B$2:$X$234,22,FALSE)</f>
        <v>2</v>
      </c>
      <c r="W110" s="45">
        <f>VLOOKUP(A110,[1]Sheet1!$B$2:$X$234,23,FALSE)</f>
        <v>4</v>
      </c>
      <c r="X110" s="45">
        <f>VLOOKUP(A110,[1]Sheet1!$B$2:$AL$234,24,FALSE)</f>
        <v>1</v>
      </c>
      <c r="Y110" s="45">
        <f>VLOOKUP(A110,[1]Sheet1!$B$2:$AM$234,25,FALSE)</f>
        <v>2</v>
      </c>
      <c r="Z110" s="45">
        <f>VLOOKUP(A110,[1]Sheet1!$B$2:$AB$234,26,FALSE)</f>
        <v>4</v>
      </c>
      <c r="AA110" s="45">
        <f>VLOOKUP(A110,[1]Sheet1!$B$2:$AB$234,27,FALSE)</f>
        <v>11</v>
      </c>
      <c r="AB110" s="45">
        <f>VLOOKUP(A110,[1]Sheet1!$B$2:$AD$234,28,FALSE)</f>
        <v>5</v>
      </c>
      <c r="AC110" s="45">
        <f>VLOOKUP(A110,[1]Sheet1!$B$2:$AD$234,29,FALSE)</f>
        <v>18</v>
      </c>
      <c r="AD110" s="45" t="str">
        <f>VLOOKUP(A110,[1]Sheet1!$B$2:$AF$234,30,FALSE)</f>
        <v>-</v>
      </c>
      <c r="AE110" s="45" t="str">
        <f>VLOOKUP(A110,[1]Sheet1!$B$2:$AF$234,31,FALSE)</f>
        <v>-</v>
      </c>
      <c r="AF110" s="45">
        <f>VLOOKUP(A110,[1]Sheet1!$B$2:$AH$234,32,FALSE)</f>
        <v>2</v>
      </c>
      <c r="AG110" s="45">
        <f>VLOOKUP(A110,[1]Sheet1!$B$2:$AH$234,33,FALSE)</f>
        <v>108</v>
      </c>
      <c r="AH110" s="75">
        <f>VLOOKUP(A110,[1]Sheet1!$B$2:$AJ$234,34,FALSE)</f>
        <v>1</v>
      </c>
      <c r="AI110" s="75">
        <f>VLOOKUP(A110,[1]Sheet1!$B$2:$AJ$234,35,FALSE)</f>
        <v>5</v>
      </c>
      <c r="AJ110" s="45">
        <f>VLOOKUP(A110,[1]Sheet1!$B$2:$AL$234,36,FALSE)</f>
        <v>1</v>
      </c>
      <c r="AK110" s="45">
        <f>VLOOKUP(A110,[1]Sheet1!$B$2:$AL$234,37,FALSE)</f>
        <v>7</v>
      </c>
    </row>
    <row r="111" spans="1:37" ht="14.25" customHeight="1">
      <c r="A111" s="151" t="s">
        <v>250</v>
      </c>
      <c r="B111" s="81">
        <f>VLOOKUP(A111,[1]Sheet1!$B$2:$F$234,2,FALSE)</f>
        <v>33</v>
      </c>
      <c r="C111" s="81">
        <f>VLOOKUP(A111,[1]Sheet1!$B$2:$F$234,3,FALSE)</f>
        <v>200</v>
      </c>
      <c r="D111" s="75" t="str">
        <f>VLOOKUP(A111,[1]Sheet1!$B$2:$F$234,4,FALSE)</f>
        <v>-</v>
      </c>
      <c r="E111" s="75" t="str">
        <f>VLOOKUP(A111,[1]Sheet1!$B$2:$F$234,5,FALSE)</f>
        <v>-</v>
      </c>
      <c r="F111" s="75" t="str">
        <f>VLOOKUP(A111,[1]Sheet1!$B$2:$I$234,6,FALSE)</f>
        <v>-</v>
      </c>
      <c r="G111" s="75" t="str">
        <f>VLOOKUP(A111,[1]Sheet1!$B$2:$I$234,7,FALSE)</f>
        <v>-</v>
      </c>
      <c r="H111" s="45">
        <f>VLOOKUP(A111,[1]Sheet1!$B$2:$J$234,8,FALSE)</f>
        <v>1</v>
      </c>
      <c r="I111" s="45">
        <f>VLOOKUP(A111,[1]Sheet1!$B$2:$J$234,9,FALSE)</f>
        <v>7</v>
      </c>
      <c r="J111" s="45">
        <f>VLOOKUP(A111,[1]Sheet1!$B$2:$L$234,10,FALSE)</f>
        <v>1</v>
      </c>
      <c r="K111" s="45">
        <f>VLOOKUP(A111,[1]Sheet1!$B$2:$L$234,11,FALSE)</f>
        <v>1</v>
      </c>
      <c r="L111" s="75" t="str">
        <f>VLOOKUP(A111,[1]Sheet1!$B$2:$N$234,12,FALSE)</f>
        <v>-</v>
      </c>
      <c r="M111" s="75" t="str">
        <f>VLOOKUP(A111,[1]Sheet1!$B$2:$N$234,13,FALSE)</f>
        <v>-</v>
      </c>
      <c r="N111" s="75">
        <f>VLOOKUP(A111,[1]Sheet1!$B$2:$P$234,14,FALSE)</f>
        <v>1</v>
      </c>
      <c r="O111" s="75">
        <f>VLOOKUP(A111,[1]Sheet1!$B$2:$P$234,15,FALSE)</f>
        <v>1</v>
      </c>
      <c r="P111" s="45" t="str">
        <f>VLOOKUP(A111,[1]Sheet1!$B$2:$R$234,16,FALSE)</f>
        <v>-</v>
      </c>
      <c r="Q111" s="45" t="str">
        <f>VLOOKUP(A111,[1]Sheet1!$B$2:$R$234,17,FALSE)</f>
        <v>-</v>
      </c>
      <c r="R111" s="45">
        <f>VLOOKUP(A111,[1]Sheet1!$B$2:$T$234,18,FALSE)</f>
        <v>14</v>
      </c>
      <c r="S111" s="45">
        <f>VLOOKUP(A111,[1]Sheet1!$B$2:$T$234,19,FALSE)</f>
        <v>84</v>
      </c>
      <c r="T111" s="45" t="str">
        <f>VLOOKUP(A111,[1]Sheet1!$B$2:$V$234,20,FALSE)</f>
        <v>-</v>
      </c>
      <c r="U111" s="45" t="str">
        <f>VLOOKUP(A111,[1]Sheet1!$B$2:$V$234,21,FALSE)</f>
        <v>-</v>
      </c>
      <c r="V111" s="45">
        <f>VLOOKUP(A111,[1]Sheet1!$B$2:$X$234,22,FALSE)</f>
        <v>4</v>
      </c>
      <c r="W111" s="45">
        <f>VLOOKUP(A111,[1]Sheet1!$B$2:$X$234,23,FALSE)</f>
        <v>8</v>
      </c>
      <c r="X111" s="45" t="str">
        <f>VLOOKUP(A111,[1]Sheet1!$B$2:$AL$234,24,FALSE)</f>
        <v>-</v>
      </c>
      <c r="Y111" s="45" t="str">
        <f>VLOOKUP(A111,[1]Sheet1!$B$2:$AM$234,25,FALSE)</f>
        <v>-</v>
      </c>
      <c r="Z111" s="45">
        <f>VLOOKUP(A111,[1]Sheet1!$B$2:$AB$234,26,FALSE)</f>
        <v>5</v>
      </c>
      <c r="AA111" s="45">
        <f>VLOOKUP(A111,[1]Sheet1!$B$2:$AB$234,27,FALSE)</f>
        <v>43</v>
      </c>
      <c r="AB111" s="45">
        <f>VLOOKUP(A111,[1]Sheet1!$B$2:$AD$234,28,FALSE)</f>
        <v>4</v>
      </c>
      <c r="AC111" s="45">
        <f>VLOOKUP(A111,[1]Sheet1!$B$2:$AD$234,29,FALSE)</f>
        <v>11</v>
      </c>
      <c r="AD111" s="45" t="str">
        <f>VLOOKUP(A111,[1]Sheet1!$B$2:$AF$234,30,FALSE)</f>
        <v>-</v>
      </c>
      <c r="AE111" s="45" t="str">
        <f>VLOOKUP(A111,[1]Sheet1!$B$2:$AF$234,31,FALSE)</f>
        <v>-</v>
      </c>
      <c r="AF111" s="45">
        <f>VLOOKUP(A111,[1]Sheet1!$B$2:$AH$234,32,FALSE)</f>
        <v>2</v>
      </c>
      <c r="AG111" s="45">
        <f>VLOOKUP(A111,[1]Sheet1!$B$2:$AH$234,33,FALSE)</f>
        <v>16</v>
      </c>
      <c r="AH111" s="75" t="str">
        <f>VLOOKUP(A111,[1]Sheet1!$B$2:$AJ$234,34,FALSE)</f>
        <v>-</v>
      </c>
      <c r="AI111" s="75" t="str">
        <f>VLOOKUP(A111,[1]Sheet1!$B$2:$AJ$234,35,FALSE)</f>
        <v>-</v>
      </c>
      <c r="AJ111" s="45">
        <f>VLOOKUP(A111,[1]Sheet1!$B$2:$AL$234,36,FALSE)</f>
        <v>1</v>
      </c>
      <c r="AK111" s="45">
        <f>VLOOKUP(A111,[1]Sheet1!$B$2:$AL$234,37,FALSE)</f>
        <v>29</v>
      </c>
    </row>
    <row r="112" spans="1:37" ht="14.25" customHeight="1">
      <c r="A112" s="151" t="s">
        <v>513</v>
      </c>
      <c r="B112" s="81">
        <f>VLOOKUP(A112,[1]Sheet1!$B$2:$F$234,2,FALSE)</f>
        <v>43</v>
      </c>
      <c r="C112" s="81">
        <f>VLOOKUP(A112,[1]Sheet1!$B$2:$F$234,3,FALSE)</f>
        <v>140</v>
      </c>
      <c r="D112" s="75" t="str">
        <f>VLOOKUP(A112,[1]Sheet1!$B$2:$F$234,4,FALSE)</f>
        <v>-</v>
      </c>
      <c r="E112" s="75" t="str">
        <f>VLOOKUP(A112,[1]Sheet1!$B$2:$F$234,5,FALSE)</f>
        <v>-</v>
      </c>
      <c r="F112" s="75" t="str">
        <f>VLOOKUP(A112,[1]Sheet1!$B$2:$I$234,6,FALSE)</f>
        <v>-</v>
      </c>
      <c r="G112" s="75" t="str">
        <f>VLOOKUP(A112,[1]Sheet1!$B$2:$I$234,7,FALSE)</f>
        <v>-</v>
      </c>
      <c r="H112" s="45">
        <f>VLOOKUP(A112,[1]Sheet1!$B$2:$J$234,8,FALSE)</f>
        <v>5</v>
      </c>
      <c r="I112" s="45">
        <f>VLOOKUP(A112,[1]Sheet1!$B$2:$J$234,9,FALSE)</f>
        <v>16</v>
      </c>
      <c r="J112" s="45">
        <f>VLOOKUP(A112,[1]Sheet1!$B$2:$L$234,10,FALSE)</f>
        <v>2</v>
      </c>
      <c r="K112" s="45">
        <f>VLOOKUP(A112,[1]Sheet1!$B$2:$L$234,11,FALSE)</f>
        <v>5</v>
      </c>
      <c r="L112" s="75" t="str">
        <f>VLOOKUP(A112,[1]Sheet1!$B$2:$N$234,12,FALSE)</f>
        <v>-</v>
      </c>
      <c r="M112" s="75" t="str">
        <f>VLOOKUP(A112,[1]Sheet1!$B$2:$N$234,13,FALSE)</f>
        <v>-</v>
      </c>
      <c r="N112" s="75">
        <f>VLOOKUP(A112,[1]Sheet1!$B$2:$P$234,14,FALSE)</f>
        <v>1</v>
      </c>
      <c r="O112" s="75">
        <f>VLOOKUP(A112,[1]Sheet1!$B$2:$P$234,15,FALSE)</f>
        <v>2</v>
      </c>
      <c r="P112" s="45" t="str">
        <f>VLOOKUP(A112,[1]Sheet1!$B$2:$R$234,16,FALSE)</f>
        <v>-</v>
      </c>
      <c r="Q112" s="45" t="str">
        <f>VLOOKUP(A112,[1]Sheet1!$B$2:$R$234,17,FALSE)</f>
        <v>-</v>
      </c>
      <c r="R112" s="45">
        <f>VLOOKUP(A112,[1]Sheet1!$B$2:$T$234,18,FALSE)</f>
        <v>15</v>
      </c>
      <c r="S112" s="45">
        <f>VLOOKUP(A112,[1]Sheet1!$B$2:$T$234,19,FALSE)</f>
        <v>58</v>
      </c>
      <c r="T112" s="45" t="str">
        <f>VLOOKUP(A112,[1]Sheet1!$B$2:$V$234,20,FALSE)</f>
        <v>-</v>
      </c>
      <c r="U112" s="45" t="str">
        <f>VLOOKUP(A112,[1]Sheet1!$B$2:$V$234,21,FALSE)</f>
        <v>-</v>
      </c>
      <c r="V112" s="45">
        <f>VLOOKUP(A112,[1]Sheet1!$B$2:$X$234,22,FALSE)</f>
        <v>2</v>
      </c>
      <c r="W112" s="45">
        <f>VLOOKUP(A112,[1]Sheet1!$B$2:$X$234,23,FALSE)</f>
        <v>2</v>
      </c>
      <c r="X112" s="45">
        <f>VLOOKUP(A112,[1]Sheet1!$B$2:$AL$234,24,FALSE)</f>
        <v>2</v>
      </c>
      <c r="Y112" s="45">
        <f>VLOOKUP(A112,[1]Sheet1!$B$2:$AM$234,25,FALSE)</f>
        <v>8</v>
      </c>
      <c r="Z112" s="45">
        <f>VLOOKUP(A112,[1]Sheet1!$B$2:$AB$234,26,FALSE)</f>
        <v>8</v>
      </c>
      <c r="AA112" s="45">
        <f>VLOOKUP(A112,[1]Sheet1!$B$2:$AB$234,27,FALSE)</f>
        <v>24</v>
      </c>
      <c r="AB112" s="45">
        <f>VLOOKUP(A112,[1]Sheet1!$B$2:$AD$234,28,FALSE)</f>
        <v>3</v>
      </c>
      <c r="AC112" s="45">
        <f>VLOOKUP(A112,[1]Sheet1!$B$2:$AD$234,29,FALSE)</f>
        <v>6</v>
      </c>
      <c r="AD112" s="45">
        <f>VLOOKUP(A112,[1]Sheet1!$B$2:$AF$234,30,FALSE)</f>
        <v>1</v>
      </c>
      <c r="AE112" s="45">
        <f>VLOOKUP(A112,[1]Sheet1!$B$2:$AF$234,31,FALSE)</f>
        <v>2</v>
      </c>
      <c r="AF112" s="45">
        <f>VLOOKUP(A112,[1]Sheet1!$B$2:$AH$234,32,FALSE)</f>
        <v>2</v>
      </c>
      <c r="AG112" s="45">
        <f>VLOOKUP(A112,[1]Sheet1!$B$2:$AH$234,33,FALSE)</f>
        <v>4</v>
      </c>
      <c r="AH112" s="75" t="str">
        <f>VLOOKUP(A112,[1]Sheet1!$B$2:$AJ$234,34,FALSE)</f>
        <v>-</v>
      </c>
      <c r="AI112" s="75" t="str">
        <f>VLOOKUP(A112,[1]Sheet1!$B$2:$AJ$234,35,FALSE)</f>
        <v>-</v>
      </c>
      <c r="AJ112" s="45">
        <f>VLOOKUP(A112,[1]Sheet1!$B$2:$AL$234,36,FALSE)</f>
        <v>2</v>
      </c>
      <c r="AK112" s="45">
        <f>VLOOKUP(A112,[1]Sheet1!$B$2:$AL$234,37,FALSE)</f>
        <v>13</v>
      </c>
    </row>
    <row r="113" spans="1:37" ht="14.25" customHeight="1">
      <c r="A113" s="151" t="s">
        <v>404</v>
      </c>
      <c r="B113" s="81">
        <f>VLOOKUP(A113,[1]Sheet1!$B$2:$F$234,2,FALSE)</f>
        <v>28</v>
      </c>
      <c r="C113" s="81">
        <f>VLOOKUP(A113,[1]Sheet1!$B$2:$F$234,3,FALSE)</f>
        <v>583</v>
      </c>
      <c r="D113" s="75" t="str">
        <f>VLOOKUP(A113,[1]Sheet1!$B$2:$F$234,4,FALSE)</f>
        <v>-</v>
      </c>
      <c r="E113" s="75" t="str">
        <f>VLOOKUP(A113,[1]Sheet1!$B$2:$F$234,5,FALSE)</f>
        <v>-</v>
      </c>
      <c r="F113" s="75" t="str">
        <f>VLOOKUP(A113,[1]Sheet1!$B$2:$I$234,6,FALSE)</f>
        <v>-</v>
      </c>
      <c r="G113" s="75" t="str">
        <f>VLOOKUP(A113,[1]Sheet1!$B$2:$I$234,7,FALSE)</f>
        <v>-</v>
      </c>
      <c r="H113" s="45">
        <f>VLOOKUP(A113,[1]Sheet1!$B$2:$J$234,8,FALSE)</f>
        <v>5</v>
      </c>
      <c r="I113" s="45">
        <f>VLOOKUP(A113,[1]Sheet1!$B$2:$J$234,9,FALSE)</f>
        <v>35</v>
      </c>
      <c r="J113" s="45">
        <f>VLOOKUP(A113,[1]Sheet1!$B$2:$L$234,10,FALSE)</f>
        <v>2</v>
      </c>
      <c r="K113" s="45">
        <f>VLOOKUP(A113,[1]Sheet1!$B$2:$L$234,11,FALSE)</f>
        <v>29</v>
      </c>
      <c r="L113" s="75" t="str">
        <f>VLOOKUP(A113,[1]Sheet1!$B$2:$N$234,12,FALSE)</f>
        <v>-</v>
      </c>
      <c r="M113" s="75" t="str">
        <f>VLOOKUP(A113,[1]Sheet1!$B$2:$N$234,13,FALSE)</f>
        <v>-</v>
      </c>
      <c r="N113" s="75" t="str">
        <f>VLOOKUP(A113,[1]Sheet1!$B$2:$P$234,14,FALSE)</f>
        <v>-</v>
      </c>
      <c r="O113" s="75" t="str">
        <f>VLOOKUP(A113,[1]Sheet1!$B$2:$P$234,15,FALSE)</f>
        <v>-</v>
      </c>
      <c r="P113" s="45">
        <f>VLOOKUP(A113,[1]Sheet1!$B$2:$R$234,16,FALSE)</f>
        <v>1</v>
      </c>
      <c r="Q113" s="45">
        <f>VLOOKUP(A113,[1]Sheet1!$B$2:$R$234,17,FALSE)</f>
        <v>9</v>
      </c>
      <c r="R113" s="45">
        <f>VLOOKUP(A113,[1]Sheet1!$B$2:$T$234,18,FALSE)</f>
        <v>3</v>
      </c>
      <c r="S113" s="45">
        <f>VLOOKUP(A113,[1]Sheet1!$B$2:$T$234,19,FALSE)</f>
        <v>8</v>
      </c>
      <c r="T113" s="45" t="str">
        <f>VLOOKUP(A113,[1]Sheet1!$B$2:$V$234,20,FALSE)</f>
        <v>-</v>
      </c>
      <c r="U113" s="45" t="str">
        <f>VLOOKUP(A113,[1]Sheet1!$B$2:$V$234,21,FALSE)</f>
        <v>-</v>
      </c>
      <c r="V113" s="45">
        <f>VLOOKUP(A113,[1]Sheet1!$B$2:$X$234,22,FALSE)</f>
        <v>1</v>
      </c>
      <c r="W113" s="45">
        <f>VLOOKUP(A113,[1]Sheet1!$B$2:$X$234,23,FALSE)</f>
        <v>11</v>
      </c>
      <c r="X113" s="45">
        <f>VLOOKUP(A113,[1]Sheet1!$B$2:$AL$234,24,FALSE)</f>
        <v>1</v>
      </c>
      <c r="Y113" s="45">
        <f>VLOOKUP(A113,[1]Sheet1!$B$2:$AM$234,25,FALSE)</f>
        <v>3</v>
      </c>
      <c r="Z113" s="45">
        <f>VLOOKUP(A113,[1]Sheet1!$B$2:$AB$234,26,FALSE)</f>
        <v>1</v>
      </c>
      <c r="AA113" s="45">
        <f>VLOOKUP(A113,[1]Sheet1!$B$2:$AB$234,27,FALSE)</f>
        <v>14</v>
      </c>
      <c r="AB113" s="45">
        <f>VLOOKUP(A113,[1]Sheet1!$B$2:$AD$234,28,FALSE)</f>
        <v>7</v>
      </c>
      <c r="AC113" s="45">
        <f>VLOOKUP(A113,[1]Sheet1!$B$2:$AD$234,29,FALSE)</f>
        <v>51</v>
      </c>
      <c r="AD113" s="45" t="str">
        <f>VLOOKUP(A113,[1]Sheet1!$B$2:$AF$234,30,FALSE)</f>
        <v>-</v>
      </c>
      <c r="AE113" s="45" t="str">
        <f>VLOOKUP(A113,[1]Sheet1!$B$2:$AF$234,31,FALSE)</f>
        <v>-</v>
      </c>
      <c r="AF113" s="45">
        <f>VLOOKUP(A113,[1]Sheet1!$B$2:$AH$234,32,FALSE)</f>
        <v>4</v>
      </c>
      <c r="AG113" s="45">
        <f>VLOOKUP(A113,[1]Sheet1!$B$2:$AH$234,33,FALSE)</f>
        <v>400</v>
      </c>
      <c r="AH113" s="75" t="str">
        <f>VLOOKUP(A113,[1]Sheet1!$B$2:$AJ$234,34,FALSE)</f>
        <v>-</v>
      </c>
      <c r="AI113" s="75" t="str">
        <f>VLOOKUP(A113,[1]Sheet1!$B$2:$AJ$234,35,FALSE)</f>
        <v>-</v>
      </c>
      <c r="AJ113" s="45">
        <f>VLOOKUP(A113,[1]Sheet1!$B$2:$AL$234,36,FALSE)</f>
        <v>3</v>
      </c>
      <c r="AK113" s="45">
        <f>VLOOKUP(A113,[1]Sheet1!$B$2:$AL$234,37,FALSE)</f>
        <v>23</v>
      </c>
    </row>
    <row r="114" spans="1:37" ht="14.25" customHeight="1">
      <c r="A114" s="151" t="s">
        <v>254</v>
      </c>
      <c r="B114" s="81">
        <f>VLOOKUP(A114,[1]Sheet1!$B$2:$F$234,2,FALSE)</f>
        <v>192</v>
      </c>
      <c r="C114" s="81">
        <f>VLOOKUP(A114,[1]Sheet1!$B$2:$F$234,3,FALSE)</f>
        <v>2019</v>
      </c>
      <c r="D114" s="75" t="str">
        <f>VLOOKUP(A114,[1]Sheet1!$B$2:$F$234,4,FALSE)</f>
        <v>-</v>
      </c>
      <c r="E114" s="75" t="str">
        <f>VLOOKUP(A114,[1]Sheet1!$B$2:$F$234,5,FALSE)</f>
        <v>-</v>
      </c>
      <c r="F114" s="75" t="str">
        <f>VLOOKUP(A114,[1]Sheet1!$B$2:$I$234,6,FALSE)</f>
        <v>-</v>
      </c>
      <c r="G114" s="75" t="str">
        <f>VLOOKUP(A114,[1]Sheet1!$B$2:$I$234,7,FALSE)</f>
        <v>-</v>
      </c>
      <c r="H114" s="45">
        <f>VLOOKUP(A114,[1]Sheet1!$B$2:$J$234,8,FALSE)</f>
        <v>22</v>
      </c>
      <c r="I114" s="45">
        <f>VLOOKUP(A114,[1]Sheet1!$B$2:$J$234,9,FALSE)</f>
        <v>183</v>
      </c>
      <c r="J114" s="45">
        <f>VLOOKUP(A114,[1]Sheet1!$B$2:$L$234,10,FALSE)</f>
        <v>9</v>
      </c>
      <c r="K114" s="45">
        <f>VLOOKUP(A114,[1]Sheet1!$B$2:$L$234,11,FALSE)</f>
        <v>123</v>
      </c>
      <c r="L114" s="75" t="str">
        <f>VLOOKUP(A114,[1]Sheet1!$B$2:$N$234,12,FALSE)</f>
        <v>-</v>
      </c>
      <c r="M114" s="75" t="str">
        <f>VLOOKUP(A114,[1]Sheet1!$B$2:$N$234,13,FALSE)</f>
        <v>-</v>
      </c>
      <c r="N114" s="75" t="str">
        <f>VLOOKUP(A114,[1]Sheet1!$B$2:$P$234,14,FALSE)</f>
        <v>-</v>
      </c>
      <c r="O114" s="75" t="str">
        <f>VLOOKUP(A114,[1]Sheet1!$B$2:$P$234,15,FALSE)</f>
        <v>-</v>
      </c>
      <c r="P114" s="45">
        <f>VLOOKUP(A114,[1]Sheet1!$B$2:$R$234,16,FALSE)</f>
        <v>5</v>
      </c>
      <c r="Q114" s="45">
        <f>VLOOKUP(A114,[1]Sheet1!$B$2:$R$234,17,FALSE)</f>
        <v>306</v>
      </c>
      <c r="R114" s="45">
        <f>VLOOKUP(A114,[1]Sheet1!$B$2:$T$234,18,FALSE)</f>
        <v>56</v>
      </c>
      <c r="S114" s="45">
        <f>VLOOKUP(A114,[1]Sheet1!$B$2:$T$234,19,FALSE)</f>
        <v>417</v>
      </c>
      <c r="T114" s="45" t="str">
        <f>VLOOKUP(A114,[1]Sheet1!$B$2:$V$234,20,FALSE)</f>
        <v>-</v>
      </c>
      <c r="U114" s="45" t="str">
        <f>VLOOKUP(A114,[1]Sheet1!$B$2:$V$234,21,FALSE)</f>
        <v>-</v>
      </c>
      <c r="V114" s="45">
        <f>VLOOKUP(A114,[1]Sheet1!$B$2:$X$234,22,FALSE)</f>
        <v>10</v>
      </c>
      <c r="W114" s="45">
        <f>VLOOKUP(A114,[1]Sheet1!$B$2:$X$234,23,FALSE)</f>
        <v>41</v>
      </c>
      <c r="X114" s="45">
        <f>VLOOKUP(A114,[1]Sheet1!$B$2:$AL$234,24,FALSE)</f>
        <v>7</v>
      </c>
      <c r="Y114" s="45">
        <f>VLOOKUP(A114,[1]Sheet1!$B$2:$AM$234,25,FALSE)</f>
        <v>81</v>
      </c>
      <c r="Z114" s="45">
        <f>VLOOKUP(A114,[1]Sheet1!$B$2:$AB$234,26,FALSE)</f>
        <v>16</v>
      </c>
      <c r="AA114" s="45">
        <f>VLOOKUP(A114,[1]Sheet1!$B$2:$AB$234,27,FALSE)</f>
        <v>113</v>
      </c>
      <c r="AB114" s="45">
        <f>VLOOKUP(A114,[1]Sheet1!$B$2:$AD$234,28,FALSE)</f>
        <v>13</v>
      </c>
      <c r="AC114" s="45">
        <f>VLOOKUP(A114,[1]Sheet1!$B$2:$AD$234,29,FALSE)</f>
        <v>159</v>
      </c>
      <c r="AD114" s="45">
        <f>VLOOKUP(A114,[1]Sheet1!$B$2:$AF$234,30,FALSE)</f>
        <v>7</v>
      </c>
      <c r="AE114" s="45">
        <f>VLOOKUP(A114,[1]Sheet1!$B$2:$AF$234,31,FALSE)</f>
        <v>42</v>
      </c>
      <c r="AF114" s="45">
        <f>VLOOKUP(A114,[1]Sheet1!$B$2:$AH$234,32,FALSE)</f>
        <v>17</v>
      </c>
      <c r="AG114" s="45">
        <f>VLOOKUP(A114,[1]Sheet1!$B$2:$AH$234,33,FALSE)</f>
        <v>286</v>
      </c>
      <c r="AH114" s="75" t="str">
        <f>VLOOKUP(A114,[1]Sheet1!$B$2:$AJ$234,34,FALSE)</f>
        <v>-</v>
      </c>
      <c r="AI114" s="75" t="str">
        <f>VLOOKUP(A114,[1]Sheet1!$B$2:$AJ$234,35,FALSE)</f>
        <v>-</v>
      </c>
      <c r="AJ114" s="45">
        <f>VLOOKUP(A114,[1]Sheet1!$B$2:$AL$234,36,FALSE)</f>
        <v>30</v>
      </c>
      <c r="AK114" s="45">
        <f>VLOOKUP(A114,[1]Sheet1!$B$2:$AL$234,37,FALSE)</f>
        <v>268</v>
      </c>
    </row>
    <row r="115" spans="1:37" ht="14.25" customHeight="1">
      <c r="A115" s="151" t="s">
        <v>255</v>
      </c>
      <c r="B115" s="81">
        <f>VLOOKUP(A115,[1]Sheet1!$B$2:$F$234,2,FALSE)</f>
        <v>726</v>
      </c>
      <c r="C115" s="81">
        <f>VLOOKUP(A115,[1]Sheet1!$B$2:$F$234,3,FALSE)</f>
        <v>8727</v>
      </c>
      <c r="D115" s="75" t="str">
        <f>VLOOKUP(A115,[1]Sheet1!$B$2:$F$234,4,FALSE)</f>
        <v>-</v>
      </c>
      <c r="E115" s="75" t="str">
        <f>VLOOKUP(A115,[1]Sheet1!$B$2:$F$234,5,FALSE)</f>
        <v>-</v>
      </c>
      <c r="F115" s="75" t="str">
        <f>VLOOKUP(A115,[1]Sheet1!$B$2:$I$234,6,FALSE)</f>
        <v>-</v>
      </c>
      <c r="G115" s="75" t="str">
        <f>VLOOKUP(A115,[1]Sheet1!$B$2:$I$234,7,FALSE)</f>
        <v>-</v>
      </c>
      <c r="H115" s="45">
        <f>VLOOKUP(A115,[1]Sheet1!$B$2:$J$234,8,FALSE)</f>
        <v>46</v>
      </c>
      <c r="I115" s="45">
        <f>VLOOKUP(A115,[1]Sheet1!$B$2:$J$234,9,FALSE)</f>
        <v>730</v>
      </c>
      <c r="J115" s="45">
        <f>VLOOKUP(A115,[1]Sheet1!$B$2:$L$234,10,FALSE)</f>
        <v>8</v>
      </c>
      <c r="K115" s="45">
        <f>VLOOKUP(A115,[1]Sheet1!$B$2:$L$234,11,FALSE)</f>
        <v>147</v>
      </c>
      <c r="L115" s="75">
        <f>VLOOKUP(A115,[1]Sheet1!$B$2:$N$234,12,FALSE)</f>
        <v>2</v>
      </c>
      <c r="M115" s="75">
        <f>VLOOKUP(A115,[1]Sheet1!$B$2:$N$234,13,FALSE)</f>
        <v>4</v>
      </c>
      <c r="N115" s="75">
        <f>VLOOKUP(A115,[1]Sheet1!$B$2:$P$234,14,FALSE)</f>
        <v>7</v>
      </c>
      <c r="O115" s="75">
        <f>VLOOKUP(A115,[1]Sheet1!$B$2:$P$234,15,FALSE)</f>
        <v>195</v>
      </c>
      <c r="P115" s="45">
        <f>VLOOKUP(A115,[1]Sheet1!$B$2:$R$234,16,FALSE)</f>
        <v>6</v>
      </c>
      <c r="Q115" s="45">
        <f>VLOOKUP(A115,[1]Sheet1!$B$2:$R$234,17,FALSE)</f>
        <v>142</v>
      </c>
      <c r="R115" s="45">
        <f>VLOOKUP(A115,[1]Sheet1!$B$2:$T$234,18,FALSE)</f>
        <v>177</v>
      </c>
      <c r="S115" s="45">
        <f>VLOOKUP(A115,[1]Sheet1!$B$2:$T$234,19,FALSE)</f>
        <v>2289</v>
      </c>
      <c r="T115" s="45">
        <f>VLOOKUP(A115,[1]Sheet1!$B$2:$V$234,20,FALSE)</f>
        <v>13</v>
      </c>
      <c r="U115" s="45">
        <f>VLOOKUP(A115,[1]Sheet1!$B$2:$V$234,21,FALSE)</f>
        <v>155</v>
      </c>
      <c r="V115" s="45">
        <f>VLOOKUP(A115,[1]Sheet1!$B$2:$X$234,22,FALSE)</f>
        <v>112</v>
      </c>
      <c r="W115" s="45">
        <f>VLOOKUP(A115,[1]Sheet1!$B$2:$X$234,23,FALSE)</f>
        <v>343</v>
      </c>
      <c r="X115" s="45">
        <f>VLOOKUP(A115,[1]Sheet1!$B$2:$AL$234,24,FALSE)</f>
        <v>43</v>
      </c>
      <c r="Y115" s="45">
        <f>VLOOKUP(A115,[1]Sheet1!$B$2:$AM$234,25,FALSE)</f>
        <v>329</v>
      </c>
      <c r="Z115" s="45">
        <f>VLOOKUP(A115,[1]Sheet1!$B$2:$AB$234,26,FALSE)</f>
        <v>50</v>
      </c>
      <c r="AA115" s="45">
        <f>VLOOKUP(A115,[1]Sheet1!$B$2:$AB$234,27,FALSE)</f>
        <v>624</v>
      </c>
      <c r="AB115" s="45">
        <f>VLOOKUP(A115,[1]Sheet1!$B$2:$AD$234,28,FALSE)</f>
        <v>77</v>
      </c>
      <c r="AC115" s="45">
        <f>VLOOKUP(A115,[1]Sheet1!$B$2:$AD$234,29,FALSE)</f>
        <v>414</v>
      </c>
      <c r="AD115" s="45">
        <f>VLOOKUP(A115,[1]Sheet1!$B$2:$AF$234,30,FALSE)</f>
        <v>28</v>
      </c>
      <c r="AE115" s="45">
        <f>VLOOKUP(A115,[1]Sheet1!$B$2:$AF$234,31,FALSE)</f>
        <v>362</v>
      </c>
      <c r="AF115" s="45">
        <f>VLOOKUP(A115,[1]Sheet1!$B$2:$AH$234,32,FALSE)</f>
        <v>75</v>
      </c>
      <c r="AG115" s="45">
        <f>VLOOKUP(A115,[1]Sheet1!$B$2:$AH$234,33,FALSE)</f>
        <v>824</v>
      </c>
      <c r="AH115" s="75">
        <f>VLOOKUP(A115,[1]Sheet1!$B$2:$AJ$234,34,FALSE)</f>
        <v>3</v>
      </c>
      <c r="AI115" s="75">
        <f>VLOOKUP(A115,[1]Sheet1!$B$2:$AJ$234,35,FALSE)</f>
        <v>24</v>
      </c>
      <c r="AJ115" s="45">
        <f>VLOOKUP(A115,[1]Sheet1!$B$2:$AL$234,36,FALSE)</f>
        <v>79</v>
      </c>
      <c r="AK115" s="45">
        <f>VLOOKUP(A115,[1]Sheet1!$B$2:$AL$234,37,FALSE)</f>
        <v>2145</v>
      </c>
    </row>
    <row r="116" spans="1:37" ht="14.25" customHeight="1">
      <c r="A116" s="151" t="s">
        <v>494</v>
      </c>
      <c r="B116" s="81">
        <f>VLOOKUP(A116,[1]Sheet1!$B$2:$F$234,2,FALSE)</f>
        <v>82</v>
      </c>
      <c r="C116" s="81">
        <f>VLOOKUP(A116,[1]Sheet1!$B$2:$F$234,3,FALSE)</f>
        <v>1224</v>
      </c>
      <c r="D116" s="75" t="str">
        <f>VLOOKUP(A116,[1]Sheet1!$B$2:$F$234,4,FALSE)</f>
        <v>-</v>
      </c>
      <c r="E116" s="75" t="str">
        <f>VLOOKUP(A116,[1]Sheet1!$B$2:$F$234,5,FALSE)</f>
        <v>-</v>
      </c>
      <c r="F116" s="75" t="str">
        <f>VLOOKUP(A116,[1]Sheet1!$B$2:$I$234,6,FALSE)</f>
        <v>-</v>
      </c>
      <c r="G116" s="75" t="str">
        <f>VLOOKUP(A116,[1]Sheet1!$B$2:$I$234,7,FALSE)</f>
        <v>-</v>
      </c>
      <c r="H116" s="45">
        <f>VLOOKUP(A116,[1]Sheet1!$B$2:$J$234,8,FALSE)</f>
        <v>1</v>
      </c>
      <c r="I116" s="45">
        <f>VLOOKUP(A116,[1]Sheet1!$B$2:$J$234,9,FALSE)</f>
        <v>13</v>
      </c>
      <c r="J116" s="45" t="str">
        <f>VLOOKUP(A116,[1]Sheet1!$B$2:$L$234,10,FALSE)</f>
        <v>-</v>
      </c>
      <c r="K116" s="45" t="str">
        <f>VLOOKUP(A116,[1]Sheet1!$B$2:$L$234,11,FALSE)</f>
        <v>-</v>
      </c>
      <c r="L116" s="75" t="str">
        <f>VLOOKUP(A116,[1]Sheet1!$B$2:$N$234,12,FALSE)</f>
        <v>-</v>
      </c>
      <c r="M116" s="75" t="str">
        <f>VLOOKUP(A116,[1]Sheet1!$B$2:$N$234,13,FALSE)</f>
        <v>-</v>
      </c>
      <c r="N116" s="75">
        <f>VLOOKUP(A116,[1]Sheet1!$B$2:$P$234,14,FALSE)</f>
        <v>2</v>
      </c>
      <c r="O116" s="75">
        <f>VLOOKUP(A116,[1]Sheet1!$B$2:$P$234,15,FALSE)</f>
        <v>43</v>
      </c>
      <c r="P116" s="45" t="str">
        <f>VLOOKUP(A116,[1]Sheet1!$B$2:$R$234,16,FALSE)</f>
        <v>-</v>
      </c>
      <c r="Q116" s="45" t="str">
        <f>VLOOKUP(A116,[1]Sheet1!$B$2:$R$234,17,FALSE)</f>
        <v>-</v>
      </c>
      <c r="R116" s="45">
        <f>VLOOKUP(A116,[1]Sheet1!$B$2:$T$234,18,FALSE)</f>
        <v>8</v>
      </c>
      <c r="S116" s="45">
        <f>VLOOKUP(A116,[1]Sheet1!$B$2:$T$234,19,FALSE)</f>
        <v>62</v>
      </c>
      <c r="T116" s="45">
        <f>VLOOKUP(A116,[1]Sheet1!$B$2:$V$234,20,FALSE)</f>
        <v>4</v>
      </c>
      <c r="U116" s="45">
        <f>VLOOKUP(A116,[1]Sheet1!$B$2:$V$234,21,FALSE)</f>
        <v>77</v>
      </c>
      <c r="V116" s="45">
        <f>VLOOKUP(A116,[1]Sheet1!$B$2:$X$234,22,FALSE)</f>
        <v>6</v>
      </c>
      <c r="W116" s="45">
        <f>VLOOKUP(A116,[1]Sheet1!$B$2:$X$234,23,FALSE)</f>
        <v>368</v>
      </c>
      <c r="X116" s="45">
        <f>VLOOKUP(A116,[1]Sheet1!$B$2:$AL$234,24,FALSE)</f>
        <v>4</v>
      </c>
      <c r="Y116" s="45">
        <f>VLOOKUP(A116,[1]Sheet1!$B$2:$AM$234,25,FALSE)</f>
        <v>174</v>
      </c>
      <c r="Z116" s="45">
        <f>VLOOKUP(A116,[1]Sheet1!$B$2:$AB$234,26,FALSE)</f>
        <v>50</v>
      </c>
      <c r="AA116" s="45">
        <f>VLOOKUP(A116,[1]Sheet1!$B$2:$AB$234,27,FALSE)</f>
        <v>446</v>
      </c>
      <c r="AB116" s="45">
        <f>VLOOKUP(A116,[1]Sheet1!$B$2:$AD$234,28,FALSE)</f>
        <v>2</v>
      </c>
      <c r="AC116" s="45">
        <f>VLOOKUP(A116,[1]Sheet1!$B$2:$AD$234,29,FALSE)</f>
        <v>7</v>
      </c>
      <c r="AD116" s="45" t="str">
        <f>VLOOKUP(A116,[1]Sheet1!$B$2:$AF$234,30,FALSE)</f>
        <v>-</v>
      </c>
      <c r="AE116" s="45" t="str">
        <f>VLOOKUP(A116,[1]Sheet1!$B$2:$AF$234,31,FALSE)</f>
        <v>-</v>
      </c>
      <c r="AF116" s="45">
        <f>VLOOKUP(A116,[1]Sheet1!$B$2:$AH$234,32,FALSE)</f>
        <v>2</v>
      </c>
      <c r="AG116" s="45">
        <f>VLOOKUP(A116,[1]Sheet1!$B$2:$AH$234,33,FALSE)</f>
        <v>28</v>
      </c>
      <c r="AH116" s="75" t="str">
        <f>VLOOKUP(A116,[1]Sheet1!$B$2:$AJ$234,34,FALSE)</f>
        <v>-</v>
      </c>
      <c r="AI116" s="75" t="str">
        <f>VLOOKUP(A116,[1]Sheet1!$B$2:$AJ$234,35,FALSE)</f>
        <v>-</v>
      </c>
      <c r="AJ116" s="45">
        <f>VLOOKUP(A116,[1]Sheet1!$B$2:$AL$234,36,FALSE)</f>
        <v>3</v>
      </c>
      <c r="AK116" s="45">
        <f>VLOOKUP(A116,[1]Sheet1!$B$2:$AL$234,37,FALSE)</f>
        <v>6</v>
      </c>
    </row>
    <row r="117" spans="1:37" ht="14.25" customHeight="1">
      <c r="A117" s="151" t="s">
        <v>19</v>
      </c>
      <c r="B117" s="81">
        <f>VLOOKUP(A117,[1]Sheet1!$B$2:$F$234,2,FALSE)</f>
        <v>39</v>
      </c>
      <c r="C117" s="81">
        <f>VLOOKUP(A117,[1]Sheet1!$B$2:$F$234,3,FALSE)</f>
        <v>240</v>
      </c>
      <c r="D117" s="75" t="str">
        <f>VLOOKUP(A117,[1]Sheet1!$B$2:$F$234,4,FALSE)</f>
        <v>-</v>
      </c>
      <c r="E117" s="75" t="str">
        <f>VLOOKUP(A117,[1]Sheet1!$B$2:$F$234,5,FALSE)</f>
        <v>-</v>
      </c>
      <c r="F117" s="75" t="str">
        <f>VLOOKUP(A117,[1]Sheet1!$B$2:$I$234,6,FALSE)</f>
        <v>-</v>
      </c>
      <c r="G117" s="75" t="str">
        <f>VLOOKUP(A117,[1]Sheet1!$B$2:$I$234,7,FALSE)</f>
        <v>-</v>
      </c>
      <c r="H117" s="45">
        <f>VLOOKUP(A117,[1]Sheet1!$B$2:$J$234,8,FALSE)</f>
        <v>2</v>
      </c>
      <c r="I117" s="45">
        <f>VLOOKUP(A117,[1]Sheet1!$B$2:$J$234,9,FALSE)</f>
        <v>8</v>
      </c>
      <c r="J117" s="45" t="str">
        <f>VLOOKUP(A117,[1]Sheet1!$B$2:$L$234,10,FALSE)</f>
        <v>-</v>
      </c>
      <c r="K117" s="45" t="str">
        <f>VLOOKUP(A117,[1]Sheet1!$B$2:$L$234,11,FALSE)</f>
        <v>-</v>
      </c>
      <c r="L117" s="75" t="str">
        <f>VLOOKUP(A117,[1]Sheet1!$B$2:$N$234,12,FALSE)</f>
        <v>-</v>
      </c>
      <c r="M117" s="75" t="str">
        <f>VLOOKUP(A117,[1]Sheet1!$B$2:$N$234,13,FALSE)</f>
        <v>-</v>
      </c>
      <c r="N117" s="75" t="str">
        <f>VLOOKUP(A117,[1]Sheet1!$B$2:$P$234,14,FALSE)</f>
        <v>-</v>
      </c>
      <c r="O117" s="75" t="str">
        <f>VLOOKUP(A117,[1]Sheet1!$B$2:$P$234,15,FALSE)</f>
        <v>-</v>
      </c>
      <c r="P117" s="45" t="str">
        <f>VLOOKUP(A117,[1]Sheet1!$B$2:$R$234,16,FALSE)</f>
        <v>-</v>
      </c>
      <c r="Q117" s="45" t="str">
        <f>VLOOKUP(A117,[1]Sheet1!$B$2:$R$234,17,FALSE)</f>
        <v>-</v>
      </c>
      <c r="R117" s="45">
        <f>VLOOKUP(A117,[1]Sheet1!$B$2:$T$234,18,FALSE)</f>
        <v>12</v>
      </c>
      <c r="S117" s="45">
        <f>VLOOKUP(A117,[1]Sheet1!$B$2:$T$234,19,FALSE)</f>
        <v>53</v>
      </c>
      <c r="T117" s="45">
        <f>VLOOKUP(A117,[1]Sheet1!$B$2:$V$234,20,FALSE)</f>
        <v>4</v>
      </c>
      <c r="U117" s="45">
        <f>VLOOKUP(A117,[1]Sheet1!$B$2:$V$234,21,FALSE)</f>
        <v>27</v>
      </c>
      <c r="V117" s="45">
        <f>VLOOKUP(A117,[1]Sheet1!$B$2:$X$234,22,FALSE)</f>
        <v>5</v>
      </c>
      <c r="W117" s="45">
        <f>VLOOKUP(A117,[1]Sheet1!$B$2:$X$234,23,FALSE)</f>
        <v>10</v>
      </c>
      <c r="X117" s="45">
        <f>VLOOKUP(A117,[1]Sheet1!$B$2:$AL$234,24,FALSE)</f>
        <v>1</v>
      </c>
      <c r="Y117" s="45">
        <f>VLOOKUP(A117,[1]Sheet1!$B$2:$AM$234,25,FALSE)</f>
        <v>1</v>
      </c>
      <c r="Z117" s="45">
        <f>VLOOKUP(A117,[1]Sheet1!$B$2:$AB$234,26,FALSE)</f>
        <v>4</v>
      </c>
      <c r="AA117" s="45">
        <f>VLOOKUP(A117,[1]Sheet1!$B$2:$AB$234,27,FALSE)</f>
        <v>64</v>
      </c>
      <c r="AB117" s="45">
        <f>VLOOKUP(A117,[1]Sheet1!$B$2:$AD$234,28,FALSE)</f>
        <v>6</v>
      </c>
      <c r="AC117" s="45">
        <f>VLOOKUP(A117,[1]Sheet1!$B$2:$AD$234,29,FALSE)</f>
        <v>54</v>
      </c>
      <c r="AD117" s="45">
        <f>VLOOKUP(A117,[1]Sheet1!$B$2:$AF$234,30,FALSE)</f>
        <v>2</v>
      </c>
      <c r="AE117" s="45">
        <f>VLOOKUP(A117,[1]Sheet1!$B$2:$AF$234,31,FALSE)</f>
        <v>6</v>
      </c>
      <c r="AF117" s="45">
        <f>VLOOKUP(A117,[1]Sheet1!$B$2:$AH$234,32,FALSE)</f>
        <v>1</v>
      </c>
      <c r="AG117" s="45">
        <f>VLOOKUP(A117,[1]Sheet1!$B$2:$AH$234,33,FALSE)</f>
        <v>3</v>
      </c>
      <c r="AH117" s="75">
        <f>VLOOKUP(A117,[1]Sheet1!$B$2:$AJ$234,34,FALSE)</f>
        <v>1</v>
      </c>
      <c r="AI117" s="75">
        <f>VLOOKUP(A117,[1]Sheet1!$B$2:$AJ$234,35,FALSE)</f>
        <v>5</v>
      </c>
      <c r="AJ117" s="45">
        <f>VLOOKUP(A117,[1]Sheet1!$B$2:$AL$234,36,FALSE)</f>
        <v>1</v>
      </c>
      <c r="AK117" s="45">
        <f>VLOOKUP(A117,[1]Sheet1!$B$2:$AL$234,37,FALSE)</f>
        <v>9</v>
      </c>
    </row>
    <row r="118" spans="1:37" ht="14.25" customHeight="1">
      <c r="A118" s="151" t="s">
        <v>411</v>
      </c>
      <c r="B118" s="81">
        <f>VLOOKUP(A118,[1]Sheet1!$B$2:$F$234,2,FALSE)</f>
        <v>54</v>
      </c>
      <c r="C118" s="81">
        <f>VLOOKUP(A118,[1]Sheet1!$B$2:$F$234,3,FALSE)</f>
        <v>233</v>
      </c>
      <c r="D118" s="75" t="str">
        <f>VLOOKUP(A118,[1]Sheet1!$B$2:$F$234,4,FALSE)</f>
        <v>-</v>
      </c>
      <c r="E118" s="75" t="str">
        <f>VLOOKUP(A118,[1]Sheet1!$B$2:$F$234,5,FALSE)</f>
        <v>-</v>
      </c>
      <c r="F118" s="75" t="str">
        <f>VLOOKUP(A118,[1]Sheet1!$B$2:$I$234,6,FALSE)</f>
        <v>-</v>
      </c>
      <c r="G118" s="75" t="str">
        <f>VLOOKUP(A118,[1]Sheet1!$B$2:$I$234,7,FALSE)</f>
        <v>-</v>
      </c>
      <c r="H118" s="45">
        <f>VLOOKUP(A118,[1]Sheet1!$B$2:$J$234,8,FALSE)</f>
        <v>3</v>
      </c>
      <c r="I118" s="45">
        <f>VLOOKUP(A118,[1]Sheet1!$B$2:$J$234,9,FALSE)</f>
        <v>15</v>
      </c>
      <c r="J118" s="45">
        <f>VLOOKUP(A118,[1]Sheet1!$B$2:$L$234,10,FALSE)</f>
        <v>2</v>
      </c>
      <c r="K118" s="45">
        <f>VLOOKUP(A118,[1]Sheet1!$B$2:$L$234,11,FALSE)</f>
        <v>5</v>
      </c>
      <c r="L118" s="75" t="str">
        <f>VLOOKUP(A118,[1]Sheet1!$B$2:$N$234,12,FALSE)</f>
        <v>-</v>
      </c>
      <c r="M118" s="75" t="str">
        <f>VLOOKUP(A118,[1]Sheet1!$B$2:$N$234,13,FALSE)</f>
        <v>-</v>
      </c>
      <c r="N118" s="75">
        <f>VLOOKUP(A118,[1]Sheet1!$B$2:$P$234,14,FALSE)</f>
        <v>1</v>
      </c>
      <c r="O118" s="75">
        <f>VLOOKUP(A118,[1]Sheet1!$B$2:$P$234,15,FALSE)</f>
        <v>32</v>
      </c>
      <c r="P118" s="45" t="str">
        <f>VLOOKUP(A118,[1]Sheet1!$B$2:$R$234,16,FALSE)</f>
        <v>-</v>
      </c>
      <c r="Q118" s="45" t="str">
        <f>VLOOKUP(A118,[1]Sheet1!$B$2:$R$234,17,FALSE)</f>
        <v>-</v>
      </c>
      <c r="R118" s="45">
        <f>VLOOKUP(A118,[1]Sheet1!$B$2:$T$234,18,FALSE)</f>
        <v>14</v>
      </c>
      <c r="S118" s="45">
        <f>VLOOKUP(A118,[1]Sheet1!$B$2:$T$234,19,FALSE)</f>
        <v>81</v>
      </c>
      <c r="T118" s="45">
        <f>VLOOKUP(A118,[1]Sheet1!$B$2:$V$234,20,FALSE)</f>
        <v>1</v>
      </c>
      <c r="U118" s="45">
        <f>VLOOKUP(A118,[1]Sheet1!$B$2:$V$234,21,FALSE)</f>
        <v>8</v>
      </c>
      <c r="V118" s="45">
        <f>VLOOKUP(A118,[1]Sheet1!$B$2:$X$234,22,FALSE)</f>
        <v>5</v>
      </c>
      <c r="W118" s="45">
        <f>VLOOKUP(A118,[1]Sheet1!$B$2:$X$234,23,FALSE)</f>
        <v>12</v>
      </c>
      <c r="X118" s="45">
        <f>VLOOKUP(A118,[1]Sheet1!$B$2:$AL$234,24,FALSE)</f>
        <v>7</v>
      </c>
      <c r="Y118" s="45">
        <f>VLOOKUP(A118,[1]Sheet1!$B$2:$AM$234,25,FALSE)</f>
        <v>35</v>
      </c>
      <c r="Z118" s="45">
        <f>VLOOKUP(A118,[1]Sheet1!$B$2:$AB$234,26,FALSE)</f>
        <v>4</v>
      </c>
      <c r="AA118" s="45">
        <f>VLOOKUP(A118,[1]Sheet1!$B$2:$AB$234,27,FALSE)</f>
        <v>8</v>
      </c>
      <c r="AB118" s="45">
        <f>VLOOKUP(A118,[1]Sheet1!$B$2:$AD$234,28,FALSE)</f>
        <v>3</v>
      </c>
      <c r="AC118" s="45">
        <f>VLOOKUP(A118,[1]Sheet1!$B$2:$AD$234,29,FALSE)</f>
        <v>6</v>
      </c>
      <c r="AD118" s="45" t="str">
        <f>VLOOKUP(A118,[1]Sheet1!$B$2:$AF$234,30,FALSE)</f>
        <v>-</v>
      </c>
      <c r="AE118" s="45" t="str">
        <f>VLOOKUP(A118,[1]Sheet1!$B$2:$AF$234,31,FALSE)</f>
        <v>-</v>
      </c>
      <c r="AF118" s="45">
        <f>VLOOKUP(A118,[1]Sheet1!$B$2:$AH$234,32,FALSE)</f>
        <v>4</v>
      </c>
      <c r="AG118" s="45">
        <f>VLOOKUP(A118,[1]Sheet1!$B$2:$AH$234,33,FALSE)</f>
        <v>13</v>
      </c>
      <c r="AH118" s="75" t="str">
        <f>VLOOKUP(A118,[1]Sheet1!$B$2:$AJ$234,34,FALSE)</f>
        <v>-</v>
      </c>
      <c r="AI118" s="75" t="str">
        <f>VLOOKUP(A118,[1]Sheet1!$B$2:$AJ$234,35,FALSE)</f>
        <v>-</v>
      </c>
      <c r="AJ118" s="45">
        <f>VLOOKUP(A118,[1]Sheet1!$B$2:$AL$234,36,FALSE)</f>
        <v>10</v>
      </c>
      <c r="AK118" s="45">
        <f>VLOOKUP(A118,[1]Sheet1!$B$2:$AL$234,37,FALSE)</f>
        <v>18</v>
      </c>
    </row>
    <row r="119" spans="1:37" ht="14.25" customHeight="1">
      <c r="A119" s="151" t="s">
        <v>234</v>
      </c>
      <c r="B119" s="81">
        <f>VLOOKUP(A119,[1]Sheet1!$B$2:$F$234,2,FALSE)</f>
        <v>14</v>
      </c>
      <c r="C119" s="81">
        <f>VLOOKUP(A119,[1]Sheet1!$B$2:$F$234,3,FALSE)</f>
        <v>549</v>
      </c>
      <c r="D119" s="75" t="str">
        <f>VLOOKUP(A119,[1]Sheet1!$B$2:$F$234,4,FALSE)</f>
        <v>-</v>
      </c>
      <c r="E119" s="75" t="str">
        <f>VLOOKUP(A119,[1]Sheet1!$B$2:$F$234,5,FALSE)</f>
        <v>-</v>
      </c>
      <c r="F119" s="75" t="str">
        <f>VLOOKUP(A119,[1]Sheet1!$B$2:$I$234,6,FALSE)</f>
        <v>-</v>
      </c>
      <c r="G119" s="75" t="str">
        <f>VLOOKUP(A119,[1]Sheet1!$B$2:$I$234,7,FALSE)</f>
        <v>-</v>
      </c>
      <c r="H119" s="45">
        <f>VLOOKUP(A119,[1]Sheet1!$B$2:$J$234,8,FALSE)</f>
        <v>5</v>
      </c>
      <c r="I119" s="45">
        <f>VLOOKUP(A119,[1]Sheet1!$B$2:$J$234,9,FALSE)</f>
        <v>32</v>
      </c>
      <c r="J119" s="45">
        <f>VLOOKUP(A119,[1]Sheet1!$B$2:$L$234,10,FALSE)</f>
        <v>1</v>
      </c>
      <c r="K119" s="45">
        <f>VLOOKUP(A119,[1]Sheet1!$B$2:$L$234,11,FALSE)</f>
        <v>486</v>
      </c>
      <c r="L119" s="75" t="str">
        <f>VLOOKUP(A119,[1]Sheet1!$B$2:$N$234,12,FALSE)</f>
        <v>-</v>
      </c>
      <c r="M119" s="75" t="str">
        <f>VLOOKUP(A119,[1]Sheet1!$B$2:$N$234,13,FALSE)</f>
        <v>-</v>
      </c>
      <c r="N119" s="75" t="str">
        <f>VLOOKUP(A119,[1]Sheet1!$B$2:$P$234,14,FALSE)</f>
        <v>-</v>
      </c>
      <c r="O119" s="75" t="str">
        <f>VLOOKUP(A119,[1]Sheet1!$B$2:$P$234,15,FALSE)</f>
        <v>-</v>
      </c>
      <c r="P119" s="45">
        <f>VLOOKUP(A119,[1]Sheet1!$B$2:$R$234,16,FALSE)</f>
        <v>1</v>
      </c>
      <c r="Q119" s="45">
        <f>VLOOKUP(A119,[1]Sheet1!$B$2:$R$234,17,FALSE)</f>
        <v>4</v>
      </c>
      <c r="R119" s="45">
        <f>VLOOKUP(A119,[1]Sheet1!$B$2:$T$234,18,FALSE)</f>
        <v>2</v>
      </c>
      <c r="S119" s="45">
        <f>VLOOKUP(A119,[1]Sheet1!$B$2:$T$234,19,FALSE)</f>
        <v>17</v>
      </c>
      <c r="T119" s="45" t="str">
        <f>VLOOKUP(A119,[1]Sheet1!$B$2:$V$234,20,FALSE)</f>
        <v>-</v>
      </c>
      <c r="U119" s="45" t="str">
        <f>VLOOKUP(A119,[1]Sheet1!$B$2:$V$234,21,FALSE)</f>
        <v>-</v>
      </c>
      <c r="V119" s="45" t="str">
        <f>VLOOKUP(A119,[1]Sheet1!$B$2:$X$234,22,FALSE)</f>
        <v>-</v>
      </c>
      <c r="W119" s="45" t="str">
        <f>VLOOKUP(A119,[1]Sheet1!$B$2:$X$234,23,FALSE)</f>
        <v>-</v>
      </c>
      <c r="X119" s="45">
        <f>VLOOKUP(A119,[1]Sheet1!$B$2:$AL$234,24,FALSE)</f>
        <v>1</v>
      </c>
      <c r="Y119" s="45">
        <f>VLOOKUP(A119,[1]Sheet1!$B$2:$AM$234,25,FALSE)</f>
        <v>5</v>
      </c>
      <c r="Z119" s="45" t="str">
        <f>VLOOKUP(A119,[1]Sheet1!$B$2:$AB$234,26,FALSE)</f>
        <v>-</v>
      </c>
      <c r="AA119" s="45" t="str">
        <f>VLOOKUP(A119,[1]Sheet1!$B$2:$AB$234,27,FALSE)</f>
        <v>-</v>
      </c>
      <c r="AB119" s="45">
        <f>VLOOKUP(A119,[1]Sheet1!$B$2:$AD$234,28,FALSE)</f>
        <v>2</v>
      </c>
      <c r="AC119" s="45">
        <f>VLOOKUP(A119,[1]Sheet1!$B$2:$AD$234,29,FALSE)</f>
        <v>2</v>
      </c>
      <c r="AD119" s="45" t="str">
        <f>VLOOKUP(A119,[1]Sheet1!$B$2:$AF$234,30,FALSE)</f>
        <v>-</v>
      </c>
      <c r="AE119" s="45" t="str">
        <f>VLOOKUP(A119,[1]Sheet1!$B$2:$AF$234,31,FALSE)</f>
        <v>-</v>
      </c>
      <c r="AF119" s="45" t="str">
        <f>VLOOKUP(A119,[1]Sheet1!$B$2:$AH$234,32,FALSE)</f>
        <v>-</v>
      </c>
      <c r="AG119" s="45" t="str">
        <f>VLOOKUP(A119,[1]Sheet1!$B$2:$AH$234,33,FALSE)</f>
        <v>-</v>
      </c>
      <c r="AH119" s="75" t="str">
        <f>VLOOKUP(A119,[1]Sheet1!$B$2:$AJ$234,34,FALSE)</f>
        <v>-</v>
      </c>
      <c r="AI119" s="75" t="str">
        <f>VLOOKUP(A119,[1]Sheet1!$B$2:$AJ$234,35,FALSE)</f>
        <v>-</v>
      </c>
      <c r="AJ119" s="45">
        <f>VLOOKUP(A119,[1]Sheet1!$B$2:$AL$234,36,FALSE)</f>
        <v>2</v>
      </c>
      <c r="AK119" s="45">
        <f>VLOOKUP(A119,[1]Sheet1!$B$2:$AL$234,37,FALSE)</f>
        <v>3</v>
      </c>
    </row>
    <row r="120" spans="1:37" ht="14.25" customHeight="1">
      <c r="A120" s="151" t="s">
        <v>277</v>
      </c>
      <c r="B120" s="81">
        <f>VLOOKUP(A120,[1]Sheet1!$B$2:$F$234,2,FALSE)</f>
        <v>13</v>
      </c>
      <c r="C120" s="81">
        <f>VLOOKUP(A120,[1]Sheet1!$B$2:$F$234,3,FALSE)</f>
        <v>103</v>
      </c>
      <c r="D120" s="75" t="str">
        <f>VLOOKUP(A120,[1]Sheet1!$B$2:$F$234,4,FALSE)</f>
        <v>-</v>
      </c>
      <c r="E120" s="75" t="str">
        <f>VLOOKUP(A120,[1]Sheet1!$B$2:$F$234,5,FALSE)</f>
        <v>-</v>
      </c>
      <c r="F120" s="75" t="str">
        <f>VLOOKUP(A120,[1]Sheet1!$B$2:$I$234,6,FALSE)</f>
        <v>-</v>
      </c>
      <c r="G120" s="75" t="str">
        <f>VLOOKUP(A120,[1]Sheet1!$B$2:$I$234,7,FALSE)</f>
        <v>-</v>
      </c>
      <c r="H120" s="45">
        <f>VLOOKUP(A120,[1]Sheet1!$B$2:$J$234,8,FALSE)</f>
        <v>5</v>
      </c>
      <c r="I120" s="45">
        <f>VLOOKUP(A120,[1]Sheet1!$B$2:$J$234,9,FALSE)</f>
        <v>14</v>
      </c>
      <c r="J120" s="45">
        <f>VLOOKUP(A120,[1]Sheet1!$B$2:$L$234,10,FALSE)</f>
        <v>1</v>
      </c>
      <c r="K120" s="45">
        <f>VLOOKUP(A120,[1]Sheet1!$B$2:$L$234,11,FALSE)</f>
        <v>2</v>
      </c>
      <c r="L120" s="75" t="str">
        <f>VLOOKUP(A120,[1]Sheet1!$B$2:$N$234,12,FALSE)</f>
        <v>-</v>
      </c>
      <c r="M120" s="75" t="str">
        <f>VLOOKUP(A120,[1]Sheet1!$B$2:$N$234,13,FALSE)</f>
        <v>-</v>
      </c>
      <c r="N120" s="75" t="str">
        <f>VLOOKUP(A120,[1]Sheet1!$B$2:$P$234,14,FALSE)</f>
        <v>-</v>
      </c>
      <c r="O120" s="75" t="str">
        <f>VLOOKUP(A120,[1]Sheet1!$B$2:$P$234,15,FALSE)</f>
        <v>-</v>
      </c>
      <c r="P120" s="45">
        <f>VLOOKUP(A120,[1]Sheet1!$B$2:$R$234,16,FALSE)</f>
        <v>1</v>
      </c>
      <c r="Q120" s="45">
        <f>VLOOKUP(A120,[1]Sheet1!$B$2:$R$234,17,FALSE)</f>
        <v>27</v>
      </c>
      <c r="R120" s="45" t="str">
        <f>VLOOKUP(A120,[1]Sheet1!$B$2:$T$234,18,FALSE)</f>
        <v>-</v>
      </c>
      <c r="S120" s="45" t="str">
        <f>VLOOKUP(A120,[1]Sheet1!$B$2:$T$234,19,FALSE)</f>
        <v>-</v>
      </c>
      <c r="T120" s="45" t="str">
        <f>VLOOKUP(A120,[1]Sheet1!$B$2:$V$234,20,FALSE)</f>
        <v>-</v>
      </c>
      <c r="U120" s="45" t="str">
        <f>VLOOKUP(A120,[1]Sheet1!$B$2:$V$234,21,FALSE)</f>
        <v>-</v>
      </c>
      <c r="V120" s="45" t="str">
        <f>VLOOKUP(A120,[1]Sheet1!$B$2:$X$234,22,FALSE)</f>
        <v>-</v>
      </c>
      <c r="W120" s="45" t="str">
        <f>VLOOKUP(A120,[1]Sheet1!$B$2:$X$234,23,FALSE)</f>
        <v>-</v>
      </c>
      <c r="X120" s="45" t="str">
        <f>VLOOKUP(A120,[1]Sheet1!$B$2:$AL$234,24,FALSE)</f>
        <v>-</v>
      </c>
      <c r="Y120" s="45" t="str">
        <f>VLOOKUP(A120,[1]Sheet1!$B$2:$AM$234,25,FALSE)</f>
        <v>-</v>
      </c>
      <c r="Z120" s="45" t="str">
        <f>VLOOKUP(A120,[1]Sheet1!$B$2:$AB$234,26,FALSE)</f>
        <v>-</v>
      </c>
      <c r="AA120" s="45" t="str">
        <f>VLOOKUP(A120,[1]Sheet1!$B$2:$AB$234,27,FALSE)</f>
        <v>-</v>
      </c>
      <c r="AB120" s="45">
        <f>VLOOKUP(A120,[1]Sheet1!$B$2:$AD$234,28,FALSE)</f>
        <v>1</v>
      </c>
      <c r="AC120" s="45">
        <f>VLOOKUP(A120,[1]Sheet1!$B$2:$AD$234,29,FALSE)</f>
        <v>5</v>
      </c>
      <c r="AD120" s="45" t="str">
        <f>VLOOKUP(A120,[1]Sheet1!$B$2:$AF$234,30,FALSE)</f>
        <v>-</v>
      </c>
      <c r="AE120" s="45" t="str">
        <f>VLOOKUP(A120,[1]Sheet1!$B$2:$AF$234,31,FALSE)</f>
        <v>-</v>
      </c>
      <c r="AF120" s="45">
        <f>VLOOKUP(A120,[1]Sheet1!$B$2:$AH$234,32,FALSE)</f>
        <v>4</v>
      </c>
      <c r="AG120" s="45">
        <f>VLOOKUP(A120,[1]Sheet1!$B$2:$AH$234,33,FALSE)</f>
        <v>52</v>
      </c>
      <c r="AH120" s="75" t="str">
        <f>VLOOKUP(A120,[1]Sheet1!$B$2:$AJ$234,34,FALSE)</f>
        <v>-</v>
      </c>
      <c r="AI120" s="75" t="str">
        <f>VLOOKUP(A120,[1]Sheet1!$B$2:$AJ$234,35,FALSE)</f>
        <v>-</v>
      </c>
      <c r="AJ120" s="45">
        <f>VLOOKUP(A120,[1]Sheet1!$B$2:$AL$234,36,FALSE)</f>
        <v>1</v>
      </c>
      <c r="AK120" s="45">
        <f>VLOOKUP(A120,[1]Sheet1!$B$2:$AL$234,37,FALSE)</f>
        <v>3</v>
      </c>
    </row>
    <row r="121" spans="1:37" ht="14.25" customHeight="1">
      <c r="A121" s="151" t="s">
        <v>257</v>
      </c>
      <c r="B121" s="81">
        <f>VLOOKUP(A121,[1]Sheet1!$B$2:$F$234,2,FALSE)</f>
        <v>14</v>
      </c>
      <c r="C121" s="81">
        <f>VLOOKUP(A121,[1]Sheet1!$B$2:$F$234,3,FALSE)</f>
        <v>91</v>
      </c>
      <c r="D121" s="75" t="str">
        <f>VLOOKUP(A121,[1]Sheet1!$B$2:$F$234,4,FALSE)</f>
        <v>-</v>
      </c>
      <c r="E121" s="75" t="str">
        <f>VLOOKUP(A121,[1]Sheet1!$B$2:$F$234,5,FALSE)</f>
        <v>-</v>
      </c>
      <c r="F121" s="75" t="str">
        <f>VLOOKUP(A121,[1]Sheet1!$B$2:$I$234,6,FALSE)</f>
        <v>-</v>
      </c>
      <c r="G121" s="75" t="str">
        <f>VLOOKUP(A121,[1]Sheet1!$B$2:$I$234,7,FALSE)</f>
        <v>-</v>
      </c>
      <c r="H121" s="45">
        <f>VLOOKUP(A121,[1]Sheet1!$B$2:$J$234,8,FALSE)</f>
        <v>5</v>
      </c>
      <c r="I121" s="45">
        <f>VLOOKUP(A121,[1]Sheet1!$B$2:$J$234,9,FALSE)</f>
        <v>27</v>
      </c>
      <c r="J121" s="45" t="str">
        <f>VLOOKUP(A121,[1]Sheet1!$B$2:$L$234,10,FALSE)</f>
        <v>-</v>
      </c>
      <c r="K121" s="45" t="str">
        <f>VLOOKUP(A121,[1]Sheet1!$B$2:$L$234,11,FALSE)</f>
        <v>-</v>
      </c>
      <c r="L121" s="75" t="str">
        <f>VLOOKUP(A121,[1]Sheet1!$B$2:$N$234,12,FALSE)</f>
        <v>-</v>
      </c>
      <c r="M121" s="75" t="str">
        <f>VLOOKUP(A121,[1]Sheet1!$B$2:$N$234,13,FALSE)</f>
        <v>-</v>
      </c>
      <c r="N121" s="75" t="str">
        <f>VLOOKUP(A121,[1]Sheet1!$B$2:$P$234,14,FALSE)</f>
        <v>-</v>
      </c>
      <c r="O121" s="75" t="str">
        <f>VLOOKUP(A121,[1]Sheet1!$B$2:$P$234,15,FALSE)</f>
        <v>-</v>
      </c>
      <c r="P121" s="45" t="str">
        <f>VLOOKUP(A121,[1]Sheet1!$B$2:$R$234,16,FALSE)</f>
        <v>-</v>
      </c>
      <c r="Q121" s="45" t="str">
        <f>VLOOKUP(A121,[1]Sheet1!$B$2:$R$234,17,FALSE)</f>
        <v>-</v>
      </c>
      <c r="R121" s="45">
        <f>VLOOKUP(A121,[1]Sheet1!$B$2:$T$234,18,FALSE)</f>
        <v>3</v>
      </c>
      <c r="S121" s="45">
        <f>VLOOKUP(A121,[1]Sheet1!$B$2:$T$234,19,FALSE)</f>
        <v>21</v>
      </c>
      <c r="T121" s="45" t="str">
        <f>VLOOKUP(A121,[1]Sheet1!$B$2:$V$234,20,FALSE)</f>
        <v>-</v>
      </c>
      <c r="U121" s="45" t="str">
        <f>VLOOKUP(A121,[1]Sheet1!$B$2:$V$234,21,FALSE)</f>
        <v>-</v>
      </c>
      <c r="V121" s="45" t="str">
        <f>VLOOKUP(A121,[1]Sheet1!$B$2:$X$234,22,FALSE)</f>
        <v>-</v>
      </c>
      <c r="W121" s="45" t="str">
        <f>VLOOKUP(A121,[1]Sheet1!$B$2:$X$234,23,FALSE)</f>
        <v>-</v>
      </c>
      <c r="X121" s="45">
        <f>VLOOKUP(A121,[1]Sheet1!$B$2:$AL$234,24,FALSE)</f>
        <v>1</v>
      </c>
      <c r="Y121" s="45">
        <f>VLOOKUP(A121,[1]Sheet1!$B$2:$AM$234,25,FALSE)</f>
        <v>1</v>
      </c>
      <c r="Z121" s="45" t="str">
        <f>VLOOKUP(A121,[1]Sheet1!$B$2:$AB$234,26,FALSE)</f>
        <v>-</v>
      </c>
      <c r="AA121" s="45" t="str">
        <f>VLOOKUP(A121,[1]Sheet1!$B$2:$AB$234,27,FALSE)</f>
        <v>-</v>
      </c>
      <c r="AB121" s="45">
        <f>VLOOKUP(A121,[1]Sheet1!$B$2:$AD$234,28,FALSE)</f>
        <v>2</v>
      </c>
      <c r="AC121" s="45">
        <f>VLOOKUP(A121,[1]Sheet1!$B$2:$AD$234,29,FALSE)</f>
        <v>7</v>
      </c>
      <c r="AD121" s="45" t="str">
        <f>VLOOKUP(A121,[1]Sheet1!$B$2:$AF$234,30,FALSE)</f>
        <v>-</v>
      </c>
      <c r="AE121" s="45" t="str">
        <f>VLOOKUP(A121,[1]Sheet1!$B$2:$AF$234,31,FALSE)</f>
        <v>-</v>
      </c>
      <c r="AF121" s="45">
        <f>VLOOKUP(A121,[1]Sheet1!$B$2:$AH$234,32,FALSE)</f>
        <v>1</v>
      </c>
      <c r="AG121" s="45">
        <f>VLOOKUP(A121,[1]Sheet1!$B$2:$AH$234,33,FALSE)</f>
        <v>25</v>
      </c>
      <c r="AH121" s="75" t="str">
        <f>VLOOKUP(A121,[1]Sheet1!$B$2:$AJ$234,34,FALSE)</f>
        <v>-</v>
      </c>
      <c r="AI121" s="75" t="str">
        <f>VLOOKUP(A121,[1]Sheet1!$B$2:$AJ$234,35,FALSE)</f>
        <v>-</v>
      </c>
      <c r="AJ121" s="45">
        <f>VLOOKUP(A121,[1]Sheet1!$B$2:$AL$234,36,FALSE)</f>
        <v>2</v>
      </c>
      <c r="AK121" s="45">
        <f>VLOOKUP(A121,[1]Sheet1!$B$2:$AL$234,37,FALSE)</f>
        <v>10</v>
      </c>
    </row>
    <row r="122" spans="1:37" ht="14.25" customHeight="1">
      <c r="A122" s="151" t="s">
        <v>259</v>
      </c>
      <c r="B122" s="81">
        <f>VLOOKUP(A122,[1]Sheet1!$B$2:$F$234,2,FALSE)</f>
        <v>18</v>
      </c>
      <c r="C122" s="81">
        <f>VLOOKUP(A122,[1]Sheet1!$B$2:$F$234,3,FALSE)</f>
        <v>235</v>
      </c>
      <c r="D122" s="75" t="str">
        <f>VLOOKUP(A122,[1]Sheet1!$B$2:$F$234,4,FALSE)</f>
        <v>-</v>
      </c>
      <c r="E122" s="75" t="str">
        <f>VLOOKUP(A122,[1]Sheet1!$B$2:$F$234,5,FALSE)</f>
        <v>-</v>
      </c>
      <c r="F122" s="75" t="str">
        <f>VLOOKUP(A122,[1]Sheet1!$B$2:$I$234,6,FALSE)</f>
        <v>-</v>
      </c>
      <c r="G122" s="75" t="str">
        <f>VLOOKUP(A122,[1]Sheet1!$B$2:$I$234,7,FALSE)</f>
        <v>-</v>
      </c>
      <c r="H122" s="45">
        <f>VLOOKUP(A122,[1]Sheet1!$B$2:$J$234,8,FALSE)</f>
        <v>6</v>
      </c>
      <c r="I122" s="45">
        <f>VLOOKUP(A122,[1]Sheet1!$B$2:$J$234,9,FALSE)</f>
        <v>13</v>
      </c>
      <c r="J122" s="45">
        <f>VLOOKUP(A122,[1]Sheet1!$B$2:$L$234,10,FALSE)</f>
        <v>2</v>
      </c>
      <c r="K122" s="45">
        <f>VLOOKUP(A122,[1]Sheet1!$B$2:$L$234,11,FALSE)</f>
        <v>110</v>
      </c>
      <c r="L122" s="75" t="str">
        <f>VLOOKUP(A122,[1]Sheet1!$B$2:$N$234,12,FALSE)</f>
        <v>-</v>
      </c>
      <c r="M122" s="75" t="str">
        <f>VLOOKUP(A122,[1]Sheet1!$B$2:$N$234,13,FALSE)</f>
        <v>-</v>
      </c>
      <c r="N122" s="75">
        <f>VLOOKUP(A122,[1]Sheet1!$B$2:$P$234,14,FALSE)</f>
        <v>1</v>
      </c>
      <c r="O122" s="75">
        <f>VLOOKUP(A122,[1]Sheet1!$B$2:$P$234,15,FALSE)</f>
        <v>8</v>
      </c>
      <c r="P122" s="45" t="str">
        <f>VLOOKUP(A122,[1]Sheet1!$B$2:$R$234,16,FALSE)</f>
        <v>-</v>
      </c>
      <c r="Q122" s="45" t="str">
        <f>VLOOKUP(A122,[1]Sheet1!$B$2:$R$234,17,FALSE)</f>
        <v>-</v>
      </c>
      <c r="R122" s="45">
        <f>VLOOKUP(A122,[1]Sheet1!$B$2:$T$234,18,FALSE)</f>
        <v>4</v>
      </c>
      <c r="S122" s="45">
        <f>VLOOKUP(A122,[1]Sheet1!$B$2:$T$234,19,FALSE)</f>
        <v>41</v>
      </c>
      <c r="T122" s="45">
        <f>VLOOKUP(A122,[1]Sheet1!$B$2:$V$234,20,FALSE)</f>
        <v>1</v>
      </c>
      <c r="U122" s="45">
        <f>VLOOKUP(A122,[1]Sheet1!$B$2:$V$234,21,FALSE)</f>
        <v>1</v>
      </c>
      <c r="V122" s="45" t="str">
        <f>VLOOKUP(A122,[1]Sheet1!$B$2:$X$234,22,FALSE)</f>
        <v>-</v>
      </c>
      <c r="W122" s="45" t="str">
        <f>VLOOKUP(A122,[1]Sheet1!$B$2:$X$234,23,FALSE)</f>
        <v>-</v>
      </c>
      <c r="X122" s="45">
        <f>VLOOKUP(A122,[1]Sheet1!$B$2:$AL$234,24,FALSE)</f>
        <v>1</v>
      </c>
      <c r="Y122" s="45">
        <f>VLOOKUP(A122,[1]Sheet1!$B$2:$AM$234,25,FALSE)</f>
        <v>48</v>
      </c>
      <c r="Z122" s="45" t="str">
        <f>VLOOKUP(A122,[1]Sheet1!$B$2:$AB$234,26,FALSE)</f>
        <v>-</v>
      </c>
      <c r="AA122" s="45" t="str">
        <f>VLOOKUP(A122,[1]Sheet1!$B$2:$AB$234,27,FALSE)</f>
        <v>-</v>
      </c>
      <c r="AB122" s="45" t="str">
        <f>VLOOKUP(A122,[1]Sheet1!$B$2:$AD$234,28,FALSE)</f>
        <v>-</v>
      </c>
      <c r="AC122" s="45" t="str">
        <f>VLOOKUP(A122,[1]Sheet1!$B$2:$AD$234,29,FALSE)</f>
        <v>-</v>
      </c>
      <c r="AD122" s="45" t="str">
        <f>VLOOKUP(A122,[1]Sheet1!$B$2:$AF$234,30,FALSE)</f>
        <v>-</v>
      </c>
      <c r="AE122" s="45" t="str">
        <f>VLOOKUP(A122,[1]Sheet1!$B$2:$AF$234,31,FALSE)</f>
        <v>-</v>
      </c>
      <c r="AF122" s="45">
        <f>VLOOKUP(A122,[1]Sheet1!$B$2:$AH$234,32,FALSE)</f>
        <v>1</v>
      </c>
      <c r="AG122" s="45">
        <f>VLOOKUP(A122,[1]Sheet1!$B$2:$AH$234,33,FALSE)</f>
        <v>6</v>
      </c>
      <c r="AH122" s="75" t="str">
        <f>VLOOKUP(A122,[1]Sheet1!$B$2:$AJ$234,34,FALSE)</f>
        <v>-</v>
      </c>
      <c r="AI122" s="75" t="str">
        <f>VLOOKUP(A122,[1]Sheet1!$B$2:$AJ$234,35,FALSE)</f>
        <v>-</v>
      </c>
      <c r="AJ122" s="45">
        <f>VLOOKUP(A122,[1]Sheet1!$B$2:$AL$234,36,FALSE)</f>
        <v>2</v>
      </c>
      <c r="AK122" s="45">
        <f>VLOOKUP(A122,[1]Sheet1!$B$2:$AL$234,37,FALSE)</f>
        <v>8</v>
      </c>
    </row>
    <row r="123" spans="1:37" ht="14.25" customHeight="1">
      <c r="A123" s="151" t="s">
        <v>425</v>
      </c>
      <c r="B123" s="81">
        <f>VLOOKUP(A123,[1]Sheet1!$B$2:$F$234,2,FALSE)</f>
        <v>9</v>
      </c>
      <c r="C123" s="81">
        <f>VLOOKUP(A123,[1]Sheet1!$B$2:$F$234,3,FALSE)</f>
        <v>60</v>
      </c>
      <c r="D123" s="75" t="str">
        <f>VLOOKUP(A123,[1]Sheet1!$B$2:$F$234,4,FALSE)</f>
        <v>-</v>
      </c>
      <c r="E123" s="75" t="str">
        <f>VLOOKUP(A123,[1]Sheet1!$B$2:$F$234,5,FALSE)</f>
        <v>-</v>
      </c>
      <c r="F123" s="75" t="str">
        <f>VLOOKUP(A123,[1]Sheet1!$B$2:$I$234,6,FALSE)</f>
        <v>-</v>
      </c>
      <c r="G123" s="75" t="str">
        <f>VLOOKUP(A123,[1]Sheet1!$B$2:$I$234,7,FALSE)</f>
        <v>-</v>
      </c>
      <c r="H123" s="45">
        <f>VLOOKUP(A123,[1]Sheet1!$B$2:$J$234,8,FALSE)</f>
        <v>2</v>
      </c>
      <c r="I123" s="45">
        <f>VLOOKUP(A123,[1]Sheet1!$B$2:$J$234,9,FALSE)</f>
        <v>14</v>
      </c>
      <c r="J123" s="45">
        <f>VLOOKUP(A123,[1]Sheet1!$B$2:$L$234,10,FALSE)</f>
        <v>1</v>
      </c>
      <c r="K123" s="45">
        <f>VLOOKUP(A123,[1]Sheet1!$B$2:$L$234,11,FALSE)</f>
        <v>9</v>
      </c>
      <c r="L123" s="75" t="str">
        <f>VLOOKUP(A123,[1]Sheet1!$B$2:$N$234,12,FALSE)</f>
        <v>-</v>
      </c>
      <c r="M123" s="75" t="str">
        <f>VLOOKUP(A123,[1]Sheet1!$B$2:$N$234,13,FALSE)</f>
        <v>-</v>
      </c>
      <c r="N123" s="75" t="str">
        <f>VLOOKUP(A123,[1]Sheet1!$B$2:$P$234,14,FALSE)</f>
        <v>-</v>
      </c>
      <c r="O123" s="75" t="str">
        <f>VLOOKUP(A123,[1]Sheet1!$B$2:$P$234,15,FALSE)</f>
        <v>-</v>
      </c>
      <c r="P123" s="45">
        <f>VLOOKUP(A123,[1]Sheet1!$B$2:$R$234,16,FALSE)</f>
        <v>1</v>
      </c>
      <c r="Q123" s="45">
        <f>VLOOKUP(A123,[1]Sheet1!$B$2:$R$234,17,FALSE)</f>
        <v>11</v>
      </c>
      <c r="R123" s="45">
        <f>VLOOKUP(A123,[1]Sheet1!$B$2:$T$234,18,FALSE)</f>
        <v>3</v>
      </c>
      <c r="S123" s="45">
        <f>VLOOKUP(A123,[1]Sheet1!$B$2:$T$234,19,FALSE)</f>
        <v>19</v>
      </c>
      <c r="T123" s="45" t="str">
        <f>VLOOKUP(A123,[1]Sheet1!$B$2:$V$234,20,FALSE)</f>
        <v>-</v>
      </c>
      <c r="U123" s="45" t="str">
        <f>VLOOKUP(A123,[1]Sheet1!$B$2:$V$234,21,FALSE)</f>
        <v>-</v>
      </c>
      <c r="V123" s="45" t="str">
        <f>VLOOKUP(A123,[1]Sheet1!$B$2:$X$234,22,FALSE)</f>
        <v>-</v>
      </c>
      <c r="W123" s="45" t="str">
        <f>VLOOKUP(A123,[1]Sheet1!$B$2:$X$234,23,FALSE)</f>
        <v>-</v>
      </c>
      <c r="X123" s="45" t="str">
        <f>VLOOKUP(A123,[1]Sheet1!$B$2:$AL$234,24,FALSE)</f>
        <v>-</v>
      </c>
      <c r="Y123" s="45" t="str">
        <f>VLOOKUP(A123,[1]Sheet1!$B$2:$AM$234,25,FALSE)</f>
        <v>-</v>
      </c>
      <c r="Z123" s="45" t="str">
        <f>VLOOKUP(A123,[1]Sheet1!$B$2:$AB$234,26,FALSE)</f>
        <v>-</v>
      </c>
      <c r="AA123" s="45" t="str">
        <f>VLOOKUP(A123,[1]Sheet1!$B$2:$AB$234,27,FALSE)</f>
        <v>-</v>
      </c>
      <c r="AB123" s="45" t="str">
        <f>VLOOKUP(A123,[1]Sheet1!$B$2:$AD$234,28,FALSE)</f>
        <v>-</v>
      </c>
      <c r="AC123" s="45" t="str">
        <f>VLOOKUP(A123,[1]Sheet1!$B$2:$AD$234,29,FALSE)</f>
        <v>-</v>
      </c>
      <c r="AD123" s="45" t="str">
        <f>VLOOKUP(A123,[1]Sheet1!$B$2:$AF$234,30,FALSE)</f>
        <v>-</v>
      </c>
      <c r="AE123" s="45" t="str">
        <f>VLOOKUP(A123,[1]Sheet1!$B$2:$AF$234,31,FALSE)</f>
        <v>-</v>
      </c>
      <c r="AF123" s="45" t="str">
        <f>VLOOKUP(A123,[1]Sheet1!$B$2:$AH$234,32,FALSE)</f>
        <v>-</v>
      </c>
      <c r="AG123" s="45" t="str">
        <f>VLOOKUP(A123,[1]Sheet1!$B$2:$AH$234,33,FALSE)</f>
        <v>-</v>
      </c>
      <c r="AH123" s="75" t="str">
        <f>VLOOKUP(A123,[1]Sheet1!$B$2:$AJ$234,34,FALSE)</f>
        <v>-</v>
      </c>
      <c r="AI123" s="75" t="str">
        <f>VLOOKUP(A123,[1]Sheet1!$B$2:$AJ$234,35,FALSE)</f>
        <v>-</v>
      </c>
      <c r="AJ123" s="45">
        <f>VLOOKUP(A123,[1]Sheet1!$B$2:$AL$234,36,FALSE)</f>
        <v>2</v>
      </c>
      <c r="AK123" s="45">
        <f>VLOOKUP(A123,[1]Sheet1!$B$2:$AL$234,37,FALSE)</f>
        <v>7</v>
      </c>
    </row>
    <row r="124" spans="1:37" ht="14.25" customHeight="1">
      <c r="A124" s="151" t="s">
        <v>429</v>
      </c>
      <c r="B124" s="81">
        <f>VLOOKUP(A124,[1]Sheet1!$B$2:$F$234,2,FALSE)</f>
        <v>2</v>
      </c>
      <c r="C124" s="81">
        <f>VLOOKUP(A124,[1]Sheet1!$B$2:$F$234,3,FALSE)</f>
        <v>7</v>
      </c>
      <c r="D124" s="75" t="str">
        <f>VLOOKUP(A124,[1]Sheet1!$B$2:$F$234,4,FALSE)</f>
        <v>-</v>
      </c>
      <c r="E124" s="75" t="str">
        <f>VLOOKUP(A124,[1]Sheet1!$B$2:$F$234,5,FALSE)</f>
        <v>-</v>
      </c>
      <c r="F124" s="75" t="str">
        <f>VLOOKUP(A124,[1]Sheet1!$B$2:$I$234,6,FALSE)</f>
        <v>-</v>
      </c>
      <c r="G124" s="75" t="str">
        <f>VLOOKUP(A124,[1]Sheet1!$B$2:$I$234,7,FALSE)</f>
        <v>-</v>
      </c>
      <c r="H124" s="45">
        <f>VLOOKUP(A124,[1]Sheet1!$B$2:$J$234,8,FALSE)</f>
        <v>2</v>
      </c>
      <c r="I124" s="45">
        <f>VLOOKUP(A124,[1]Sheet1!$B$2:$J$234,9,FALSE)</f>
        <v>7</v>
      </c>
      <c r="J124" s="45" t="str">
        <f>VLOOKUP(A124,[1]Sheet1!$B$2:$L$234,10,FALSE)</f>
        <v>-</v>
      </c>
      <c r="K124" s="45" t="str">
        <f>VLOOKUP(A124,[1]Sheet1!$B$2:$L$234,11,FALSE)</f>
        <v>-</v>
      </c>
      <c r="L124" s="75" t="str">
        <f>VLOOKUP(A124,[1]Sheet1!$B$2:$N$234,12,FALSE)</f>
        <v>-</v>
      </c>
      <c r="M124" s="75" t="str">
        <f>VLOOKUP(A124,[1]Sheet1!$B$2:$N$234,13,FALSE)</f>
        <v>-</v>
      </c>
      <c r="N124" s="75" t="str">
        <f>VLOOKUP(A124,[1]Sheet1!$B$2:$P$234,14,FALSE)</f>
        <v>-</v>
      </c>
      <c r="O124" s="75" t="str">
        <f>VLOOKUP(A124,[1]Sheet1!$B$2:$P$234,15,FALSE)</f>
        <v>-</v>
      </c>
      <c r="P124" s="45" t="str">
        <f>VLOOKUP(A124,[1]Sheet1!$B$2:$R$234,16,FALSE)</f>
        <v>-</v>
      </c>
      <c r="Q124" s="45" t="str">
        <f>VLOOKUP(A124,[1]Sheet1!$B$2:$R$234,17,FALSE)</f>
        <v>-</v>
      </c>
      <c r="R124" s="45" t="str">
        <f>VLOOKUP(A124,[1]Sheet1!$B$2:$T$234,18,FALSE)</f>
        <v>-</v>
      </c>
      <c r="S124" s="45" t="str">
        <f>VLOOKUP(A124,[1]Sheet1!$B$2:$T$234,19,FALSE)</f>
        <v>-</v>
      </c>
      <c r="T124" s="45" t="str">
        <f>VLOOKUP(A124,[1]Sheet1!$B$2:$V$234,20,FALSE)</f>
        <v>-</v>
      </c>
      <c r="U124" s="45" t="str">
        <f>VLOOKUP(A124,[1]Sheet1!$B$2:$V$234,21,FALSE)</f>
        <v>-</v>
      </c>
      <c r="V124" s="45" t="str">
        <f>VLOOKUP(A124,[1]Sheet1!$B$2:$X$234,22,FALSE)</f>
        <v>-</v>
      </c>
      <c r="W124" s="45" t="str">
        <f>VLOOKUP(A124,[1]Sheet1!$B$2:$X$234,23,FALSE)</f>
        <v>-</v>
      </c>
      <c r="X124" s="45" t="str">
        <f>VLOOKUP(A124,[1]Sheet1!$B$2:$AL$234,24,FALSE)</f>
        <v>-</v>
      </c>
      <c r="Y124" s="45" t="str">
        <f>VLOOKUP(A124,[1]Sheet1!$B$2:$AM$234,25,FALSE)</f>
        <v>-</v>
      </c>
      <c r="Z124" s="45" t="str">
        <f>VLOOKUP(A124,[1]Sheet1!$B$2:$AB$234,26,FALSE)</f>
        <v>-</v>
      </c>
      <c r="AA124" s="45" t="str">
        <f>VLOOKUP(A124,[1]Sheet1!$B$2:$AB$234,27,FALSE)</f>
        <v>-</v>
      </c>
      <c r="AB124" s="45" t="str">
        <f>VLOOKUP(A124,[1]Sheet1!$B$2:$AD$234,28,FALSE)</f>
        <v>-</v>
      </c>
      <c r="AC124" s="45" t="str">
        <f>VLOOKUP(A124,[1]Sheet1!$B$2:$AD$234,29,FALSE)</f>
        <v>-</v>
      </c>
      <c r="AD124" s="45" t="str">
        <f>VLOOKUP(A124,[1]Sheet1!$B$2:$AF$234,30,FALSE)</f>
        <v>-</v>
      </c>
      <c r="AE124" s="45" t="str">
        <f>VLOOKUP(A124,[1]Sheet1!$B$2:$AF$234,31,FALSE)</f>
        <v>-</v>
      </c>
      <c r="AF124" s="45" t="str">
        <f>VLOOKUP(A124,[1]Sheet1!$B$2:$AH$234,32,FALSE)</f>
        <v>-</v>
      </c>
      <c r="AG124" s="45" t="str">
        <f>VLOOKUP(A124,[1]Sheet1!$B$2:$AH$234,33,FALSE)</f>
        <v>-</v>
      </c>
      <c r="AH124" s="75" t="str">
        <f>VLOOKUP(A124,[1]Sheet1!$B$2:$AJ$234,34,FALSE)</f>
        <v>-</v>
      </c>
      <c r="AI124" s="75" t="str">
        <f>VLOOKUP(A124,[1]Sheet1!$B$2:$AJ$234,35,FALSE)</f>
        <v>-</v>
      </c>
      <c r="AJ124" s="45" t="str">
        <f>VLOOKUP(A124,[1]Sheet1!$B$2:$AL$234,36,FALSE)</f>
        <v>-</v>
      </c>
      <c r="AK124" s="45" t="str">
        <f>VLOOKUP(A124,[1]Sheet1!$B$2:$AL$234,37,FALSE)</f>
        <v>-</v>
      </c>
    </row>
    <row r="125" spans="1:37" ht="14.25" customHeight="1">
      <c r="A125" s="151" t="s">
        <v>498</v>
      </c>
      <c r="B125" s="81">
        <f>VLOOKUP(A125,[1]Sheet1!$B$2:$F$234,2,FALSE)</f>
        <v>67</v>
      </c>
      <c r="C125" s="81">
        <f>VLOOKUP(A125,[1]Sheet1!$B$2:$F$234,3,FALSE)</f>
        <v>679</v>
      </c>
      <c r="D125" s="75" t="str">
        <f>VLOOKUP(A125,[1]Sheet1!$B$2:$F$234,4,FALSE)</f>
        <v>-</v>
      </c>
      <c r="E125" s="75" t="str">
        <f>VLOOKUP(A125,[1]Sheet1!$B$2:$F$234,5,FALSE)</f>
        <v>-</v>
      </c>
      <c r="F125" s="75" t="str">
        <f>VLOOKUP(A125,[1]Sheet1!$B$2:$I$234,6,FALSE)</f>
        <v>-</v>
      </c>
      <c r="G125" s="75" t="str">
        <f>VLOOKUP(A125,[1]Sheet1!$B$2:$I$234,7,FALSE)</f>
        <v>-</v>
      </c>
      <c r="H125" s="45">
        <f>VLOOKUP(A125,[1]Sheet1!$B$2:$J$234,8,FALSE)</f>
        <v>4</v>
      </c>
      <c r="I125" s="45">
        <f>VLOOKUP(A125,[1]Sheet1!$B$2:$J$234,9,FALSE)</f>
        <v>37</v>
      </c>
      <c r="J125" s="45" t="str">
        <f>VLOOKUP(A125,[1]Sheet1!$B$2:$L$234,10,FALSE)</f>
        <v>-</v>
      </c>
      <c r="K125" s="45" t="str">
        <f>VLOOKUP(A125,[1]Sheet1!$B$2:$L$234,11,FALSE)</f>
        <v>-</v>
      </c>
      <c r="L125" s="75" t="str">
        <f>VLOOKUP(A125,[1]Sheet1!$B$2:$N$234,12,FALSE)</f>
        <v>-</v>
      </c>
      <c r="M125" s="75" t="str">
        <f>VLOOKUP(A125,[1]Sheet1!$B$2:$N$234,13,FALSE)</f>
        <v>-</v>
      </c>
      <c r="N125" s="75">
        <f>VLOOKUP(A125,[1]Sheet1!$B$2:$P$234,14,FALSE)</f>
        <v>2</v>
      </c>
      <c r="O125" s="75">
        <f>VLOOKUP(A125,[1]Sheet1!$B$2:$P$234,15,FALSE)</f>
        <v>71</v>
      </c>
      <c r="P125" s="45" t="str">
        <f>VLOOKUP(A125,[1]Sheet1!$B$2:$R$234,16,FALSE)</f>
        <v>-</v>
      </c>
      <c r="Q125" s="45" t="str">
        <f>VLOOKUP(A125,[1]Sheet1!$B$2:$R$234,17,FALSE)</f>
        <v>-</v>
      </c>
      <c r="R125" s="45">
        <f>VLOOKUP(A125,[1]Sheet1!$B$2:$T$234,18,FALSE)</f>
        <v>7</v>
      </c>
      <c r="S125" s="45">
        <f>VLOOKUP(A125,[1]Sheet1!$B$2:$T$234,19,FALSE)</f>
        <v>18</v>
      </c>
      <c r="T125" s="45">
        <f>VLOOKUP(A125,[1]Sheet1!$B$2:$V$234,20,FALSE)</f>
        <v>6</v>
      </c>
      <c r="U125" s="45">
        <f>VLOOKUP(A125,[1]Sheet1!$B$2:$V$234,21,FALSE)</f>
        <v>142</v>
      </c>
      <c r="V125" s="45">
        <f>VLOOKUP(A125,[1]Sheet1!$B$2:$X$234,22,FALSE)</f>
        <v>7</v>
      </c>
      <c r="W125" s="45">
        <f>VLOOKUP(A125,[1]Sheet1!$B$2:$X$234,23,FALSE)</f>
        <v>40</v>
      </c>
      <c r="X125" s="45">
        <f>VLOOKUP(A125,[1]Sheet1!$B$2:$AL$234,24,FALSE)</f>
        <v>3</v>
      </c>
      <c r="Y125" s="45">
        <f>VLOOKUP(A125,[1]Sheet1!$B$2:$AM$234,25,FALSE)</f>
        <v>36</v>
      </c>
      <c r="Z125" s="45">
        <f>VLOOKUP(A125,[1]Sheet1!$B$2:$AB$234,26,FALSE)</f>
        <v>20</v>
      </c>
      <c r="AA125" s="45">
        <f>VLOOKUP(A125,[1]Sheet1!$B$2:$AB$234,27,FALSE)</f>
        <v>70</v>
      </c>
      <c r="AB125" s="45">
        <f>VLOOKUP(A125,[1]Sheet1!$B$2:$AD$234,28,FALSE)</f>
        <v>4</v>
      </c>
      <c r="AC125" s="45">
        <f>VLOOKUP(A125,[1]Sheet1!$B$2:$AD$234,29,FALSE)</f>
        <v>26</v>
      </c>
      <c r="AD125" s="45" t="str">
        <f>VLOOKUP(A125,[1]Sheet1!$B$2:$AF$234,30,FALSE)</f>
        <v>-</v>
      </c>
      <c r="AE125" s="45" t="str">
        <f>VLOOKUP(A125,[1]Sheet1!$B$2:$AF$234,31,FALSE)</f>
        <v>-</v>
      </c>
      <c r="AF125" s="45">
        <f>VLOOKUP(A125,[1]Sheet1!$B$2:$AH$234,32,FALSE)</f>
        <v>4</v>
      </c>
      <c r="AG125" s="45">
        <f>VLOOKUP(A125,[1]Sheet1!$B$2:$AH$234,33,FALSE)</f>
        <v>14</v>
      </c>
      <c r="AH125" s="75" t="str">
        <f>VLOOKUP(A125,[1]Sheet1!$B$2:$AJ$234,34,FALSE)</f>
        <v>-</v>
      </c>
      <c r="AI125" s="75" t="str">
        <f>VLOOKUP(A125,[1]Sheet1!$B$2:$AJ$234,35,FALSE)</f>
        <v>-</v>
      </c>
      <c r="AJ125" s="45">
        <f>VLOOKUP(A125,[1]Sheet1!$B$2:$AL$234,36,FALSE)</f>
        <v>10</v>
      </c>
      <c r="AK125" s="45">
        <f>VLOOKUP(A125,[1]Sheet1!$B$2:$AL$234,37,FALSE)</f>
        <v>225</v>
      </c>
    </row>
    <row r="126" spans="1:37" ht="14.25" customHeight="1">
      <c r="A126" s="151" t="s">
        <v>229</v>
      </c>
      <c r="B126" s="81">
        <f>VLOOKUP(A126,[1]Sheet1!$B$2:$F$234,2,FALSE)</f>
        <v>90</v>
      </c>
      <c r="C126" s="81">
        <f>VLOOKUP(A126,[1]Sheet1!$B$2:$F$234,3,FALSE)</f>
        <v>1108</v>
      </c>
      <c r="D126" s="75" t="str">
        <f>VLOOKUP(A126,[1]Sheet1!$B$2:$F$234,4,FALSE)</f>
        <v>-</v>
      </c>
      <c r="E126" s="75" t="str">
        <f>VLOOKUP(A126,[1]Sheet1!$B$2:$F$234,5,FALSE)</f>
        <v>-</v>
      </c>
      <c r="F126" s="75" t="str">
        <f>VLOOKUP(A126,[1]Sheet1!$B$2:$I$234,6,FALSE)</f>
        <v>-</v>
      </c>
      <c r="G126" s="75" t="str">
        <f>VLOOKUP(A126,[1]Sheet1!$B$2:$I$234,7,FALSE)</f>
        <v>-</v>
      </c>
      <c r="H126" s="45">
        <f>VLOOKUP(A126,[1]Sheet1!$B$2:$J$234,8,FALSE)</f>
        <v>4</v>
      </c>
      <c r="I126" s="45">
        <f>VLOOKUP(A126,[1]Sheet1!$B$2:$J$234,9,FALSE)</f>
        <v>52</v>
      </c>
      <c r="J126" s="45" t="str">
        <f>VLOOKUP(A126,[1]Sheet1!$B$2:$L$234,10,FALSE)</f>
        <v>-</v>
      </c>
      <c r="K126" s="45" t="str">
        <f>VLOOKUP(A126,[1]Sheet1!$B$2:$L$234,11,FALSE)</f>
        <v>-</v>
      </c>
      <c r="L126" s="75" t="str">
        <f>VLOOKUP(A126,[1]Sheet1!$B$2:$N$234,12,FALSE)</f>
        <v>-</v>
      </c>
      <c r="M126" s="75" t="str">
        <f>VLOOKUP(A126,[1]Sheet1!$B$2:$N$234,13,FALSE)</f>
        <v>-</v>
      </c>
      <c r="N126" s="75">
        <f>VLOOKUP(A126,[1]Sheet1!$B$2:$P$234,14,FALSE)</f>
        <v>4</v>
      </c>
      <c r="O126" s="75">
        <f>VLOOKUP(A126,[1]Sheet1!$B$2:$P$234,15,FALSE)</f>
        <v>80</v>
      </c>
      <c r="P126" s="45">
        <f>VLOOKUP(A126,[1]Sheet1!$B$2:$R$234,16,FALSE)</f>
        <v>1</v>
      </c>
      <c r="Q126" s="45">
        <f>VLOOKUP(A126,[1]Sheet1!$B$2:$R$234,17,FALSE)</f>
        <v>18</v>
      </c>
      <c r="R126" s="45">
        <f>VLOOKUP(A126,[1]Sheet1!$B$2:$T$234,18,FALSE)</f>
        <v>16</v>
      </c>
      <c r="S126" s="45">
        <f>VLOOKUP(A126,[1]Sheet1!$B$2:$T$234,19,FALSE)</f>
        <v>107</v>
      </c>
      <c r="T126" s="45">
        <f>VLOOKUP(A126,[1]Sheet1!$B$2:$V$234,20,FALSE)</f>
        <v>5</v>
      </c>
      <c r="U126" s="45">
        <f>VLOOKUP(A126,[1]Sheet1!$B$2:$V$234,21,FALSE)</f>
        <v>81</v>
      </c>
      <c r="V126" s="45">
        <f>VLOOKUP(A126,[1]Sheet1!$B$2:$X$234,22,FALSE)</f>
        <v>5</v>
      </c>
      <c r="W126" s="45">
        <f>VLOOKUP(A126,[1]Sheet1!$B$2:$X$234,23,FALSE)</f>
        <v>84</v>
      </c>
      <c r="X126" s="45">
        <f>VLOOKUP(A126,[1]Sheet1!$B$2:$AL$234,24,FALSE)</f>
        <v>9</v>
      </c>
      <c r="Y126" s="45">
        <f>VLOOKUP(A126,[1]Sheet1!$B$2:$AM$234,25,FALSE)</f>
        <v>45</v>
      </c>
      <c r="Z126" s="45">
        <f>VLOOKUP(A126,[1]Sheet1!$B$2:$AB$234,26,FALSE)</f>
        <v>23</v>
      </c>
      <c r="AA126" s="45">
        <f>VLOOKUP(A126,[1]Sheet1!$B$2:$AB$234,27,FALSE)</f>
        <v>216</v>
      </c>
      <c r="AB126" s="45">
        <f>VLOOKUP(A126,[1]Sheet1!$B$2:$AD$234,28,FALSE)</f>
        <v>7</v>
      </c>
      <c r="AC126" s="45">
        <f>VLOOKUP(A126,[1]Sheet1!$B$2:$AD$234,29,FALSE)</f>
        <v>28</v>
      </c>
      <c r="AD126" s="45" t="str">
        <f>VLOOKUP(A126,[1]Sheet1!$B$2:$AF$234,30,FALSE)</f>
        <v>-</v>
      </c>
      <c r="AE126" s="45" t="str">
        <f>VLOOKUP(A126,[1]Sheet1!$B$2:$AF$234,31,FALSE)</f>
        <v>-</v>
      </c>
      <c r="AF126" s="45">
        <f>VLOOKUP(A126,[1]Sheet1!$B$2:$AH$234,32,FALSE)</f>
        <v>2</v>
      </c>
      <c r="AG126" s="45">
        <f>VLOOKUP(A126,[1]Sheet1!$B$2:$AH$234,33,FALSE)</f>
        <v>16</v>
      </c>
      <c r="AH126" s="75">
        <f>VLOOKUP(A126,[1]Sheet1!$B$2:$AJ$234,34,FALSE)</f>
        <v>1</v>
      </c>
      <c r="AI126" s="75">
        <f>VLOOKUP(A126,[1]Sheet1!$B$2:$AJ$234,35,FALSE)</f>
        <v>6</v>
      </c>
      <c r="AJ126" s="45">
        <f>VLOOKUP(A126,[1]Sheet1!$B$2:$AL$234,36,FALSE)</f>
        <v>13</v>
      </c>
      <c r="AK126" s="45">
        <f>VLOOKUP(A126,[1]Sheet1!$B$2:$AL$234,37,FALSE)</f>
        <v>375</v>
      </c>
    </row>
    <row r="127" spans="1:37" ht="14.25" customHeight="1">
      <c r="A127" s="151" t="s">
        <v>497</v>
      </c>
      <c r="B127" s="81">
        <f>VLOOKUP(A127,[1]Sheet1!$B$2:$F$234,2,FALSE)</f>
        <v>7</v>
      </c>
      <c r="C127" s="81">
        <f>VLOOKUP(A127,[1]Sheet1!$B$2:$F$234,3,FALSE)</f>
        <v>17</v>
      </c>
      <c r="D127" s="75" t="str">
        <f>VLOOKUP(A127,[1]Sheet1!$B$2:$F$234,4,FALSE)</f>
        <v>-</v>
      </c>
      <c r="E127" s="75" t="str">
        <f>VLOOKUP(A127,[1]Sheet1!$B$2:$F$234,5,FALSE)</f>
        <v>-</v>
      </c>
      <c r="F127" s="75" t="str">
        <f>VLOOKUP(A127,[1]Sheet1!$B$2:$I$234,6,FALSE)</f>
        <v>-</v>
      </c>
      <c r="G127" s="75" t="str">
        <f>VLOOKUP(A127,[1]Sheet1!$B$2:$I$234,7,FALSE)</f>
        <v>-</v>
      </c>
      <c r="H127" s="45">
        <f>VLOOKUP(A127,[1]Sheet1!$B$2:$J$234,8,FALSE)</f>
        <v>1</v>
      </c>
      <c r="I127" s="45">
        <f>VLOOKUP(A127,[1]Sheet1!$B$2:$J$234,9,FALSE)</f>
        <v>5</v>
      </c>
      <c r="J127" s="45" t="str">
        <f>VLOOKUP(A127,[1]Sheet1!$B$2:$L$234,10,FALSE)</f>
        <v>-</v>
      </c>
      <c r="K127" s="45" t="str">
        <f>VLOOKUP(A127,[1]Sheet1!$B$2:$L$234,11,FALSE)</f>
        <v>-</v>
      </c>
      <c r="L127" s="75" t="str">
        <f>VLOOKUP(A127,[1]Sheet1!$B$2:$N$234,12,FALSE)</f>
        <v>-</v>
      </c>
      <c r="M127" s="75" t="str">
        <f>VLOOKUP(A127,[1]Sheet1!$B$2:$N$234,13,FALSE)</f>
        <v>-</v>
      </c>
      <c r="N127" s="75" t="str">
        <f>VLOOKUP(A127,[1]Sheet1!$B$2:$P$234,14,FALSE)</f>
        <v>-</v>
      </c>
      <c r="O127" s="75" t="str">
        <f>VLOOKUP(A127,[1]Sheet1!$B$2:$P$234,15,FALSE)</f>
        <v>-</v>
      </c>
      <c r="P127" s="45" t="str">
        <f>VLOOKUP(A127,[1]Sheet1!$B$2:$R$234,16,FALSE)</f>
        <v>-</v>
      </c>
      <c r="Q127" s="45" t="str">
        <f>VLOOKUP(A127,[1]Sheet1!$B$2:$R$234,17,FALSE)</f>
        <v>-</v>
      </c>
      <c r="R127" s="45">
        <f>VLOOKUP(A127,[1]Sheet1!$B$2:$T$234,18,FALSE)</f>
        <v>3</v>
      </c>
      <c r="S127" s="45">
        <f>VLOOKUP(A127,[1]Sheet1!$B$2:$T$234,19,FALSE)</f>
        <v>8</v>
      </c>
      <c r="T127" s="45" t="str">
        <f>VLOOKUP(A127,[1]Sheet1!$B$2:$V$234,20,FALSE)</f>
        <v>-</v>
      </c>
      <c r="U127" s="45" t="str">
        <f>VLOOKUP(A127,[1]Sheet1!$B$2:$V$234,21,FALSE)</f>
        <v>-</v>
      </c>
      <c r="V127" s="45" t="str">
        <f>VLOOKUP(A127,[1]Sheet1!$B$2:$X$234,22,FALSE)</f>
        <v>-</v>
      </c>
      <c r="W127" s="45" t="str">
        <f>VLOOKUP(A127,[1]Sheet1!$B$2:$X$234,23,FALSE)</f>
        <v>-</v>
      </c>
      <c r="X127" s="45" t="str">
        <f>VLOOKUP(A127,[1]Sheet1!$B$2:$AL$234,24,FALSE)</f>
        <v>-</v>
      </c>
      <c r="Y127" s="45" t="str">
        <f>VLOOKUP(A127,[1]Sheet1!$B$2:$AM$234,25,FALSE)</f>
        <v>-</v>
      </c>
      <c r="Z127" s="45" t="str">
        <f>VLOOKUP(A127,[1]Sheet1!$B$2:$AB$234,26,FALSE)</f>
        <v>-</v>
      </c>
      <c r="AA127" s="45" t="str">
        <f>VLOOKUP(A127,[1]Sheet1!$B$2:$AB$234,27,FALSE)</f>
        <v>-</v>
      </c>
      <c r="AB127" s="45" t="str">
        <f>VLOOKUP(A127,[1]Sheet1!$B$2:$AD$234,28,FALSE)</f>
        <v>-</v>
      </c>
      <c r="AC127" s="45" t="str">
        <f>VLOOKUP(A127,[1]Sheet1!$B$2:$AD$234,29,FALSE)</f>
        <v>-</v>
      </c>
      <c r="AD127" s="45" t="str">
        <f>VLOOKUP(A127,[1]Sheet1!$B$2:$AF$234,30,FALSE)</f>
        <v>-</v>
      </c>
      <c r="AE127" s="45" t="str">
        <f>VLOOKUP(A127,[1]Sheet1!$B$2:$AF$234,31,FALSE)</f>
        <v>-</v>
      </c>
      <c r="AF127" s="45" t="str">
        <f>VLOOKUP(A127,[1]Sheet1!$B$2:$AH$234,32,FALSE)</f>
        <v>-</v>
      </c>
      <c r="AG127" s="45" t="str">
        <f>VLOOKUP(A127,[1]Sheet1!$B$2:$AH$234,33,FALSE)</f>
        <v>-</v>
      </c>
      <c r="AH127" s="75" t="str">
        <f>VLOOKUP(A127,[1]Sheet1!$B$2:$AJ$234,34,FALSE)</f>
        <v>-</v>
      </c>
      <c r="AI127" s="75" t="str">
        <f>VLOOKUP(A127,[1]Sheet1!$B$2:$AJ$234,35,FALSE)</f>
        <v>-</v>
      </c>
      <c r="AJ127" s="45">
        <f>VLOOKUP(A127,[1]Sheet1!$B$2:$AL$234,36,FALSE)</f>
        <v>3</v>
      </c>
      <c r="AK127" s="45">
        <f>VLOOKUP(A127,[1]Sheet1!$B$2:$AL$234,37,FALSE)</f>
        <v>4</v>
      </c>
    </row>
    <row r="128" spans="1:37" ht="14.25" customHeight="1">
      <c r="A128" s="151" t="s">
        <v>260</v>
      </c>
      <c r="B128" s="81">
        <f>VLOOKUP(A128,[1]Sheet1!$B$2:$F$234,2,FALSE)</f>
        <v>38</v>
      </c>
      <c r="C128" s="81">
        <f>VLOOKUP(A128,[1]Sheet1!$B$2:$F$234,3,FALSE)</f>
        <v>677</v>
      </c>
      <c r="D128" s="75" t="str">
        <f>VLOOKUP(A128,[1]Sheet1!$B$2:$F$234,4,FALSE)</f>
        <v>-</v>
      </c>
      <c r="E128" s="75" t="str">
        <f>VLOOKUP(A128,[1]Sheet1!$B$2:$F$234,5,FALSE)</f>
        <v>-</v>
      </c>
      <c r="F128" s="75" t="str">
        <f>VLOOKUP(A128,[1]Sheet1!$B$2:$I$234,6,FALSE)</f>
        <v>-</v>
      </c>
      <c r="G128" s="75" t="str">
        <f>VLOOKUP(A128,[1]Sheet1!$B$2:$I$234,7,FALSE)</f>
        <v>-</v>
      </c>
      <c r="H128" s="45" t="str">
        <f>VLOOKUP(A128,[1]Sheet1!$B$2:$J$234,8,FALSE)</f>
        <v>-</v>
      </c>
      <c r="I128" s="45" t="str">
        <f>VLOOKUP(A128,[1]Sheet1!$B$2:$J$234,9,FALSE)</f>
        <v>-</v>
      </c>
      <c r="J128" s="45" t="str">
        <f>VLOOKUP(A128,[1]Sheet1!$B$2:$L$234,10,FALSE)</f>
        <v>-</v>
      </c>
      <c r="K128" s="45" t="str">
        <f>VLOOKUP(A128,[1]Sheet1!$B$2:$L$234,11,FALSE)</f>
        <v>-</v>
      </c>
      <c r="L128" s="75" t="str">
        <f>VLOOKUP(A128,[1]Sheet1!$B$2:$N$234,12,FALSE)</f>
        <v>-</v>
      </c>
      <c r="M128" s="75" t="str">
        <f>VLOOKUP(A128,[1]Sheet1!$B$2:$N$234,13,FALSE)</f>
        <v>-</v>
      </c>
      <c r="N128" s="75" t="str">
        <f>VLOOKUP(A128,[1]Sheet1!$B$2:$P$234,14,FALSE)</f>
        <v>-</v>
      </c>
      <c r="O128" s="75" t="str">
        <f>VLOOKUP(A128,[1]Sheet1!$B$2:$P$234,15,FALSE)</f>
        <v>-</v>
      </c>
      <c r="P128" s="45" t="str">
        <f>VLOOKUP(A128,[1]Sheet1!$B$2:$R$234,16,FALSE)</f>
        <v>-</v>
      </c>
      <c r="Q128" s="45" t="str">
        <f>VLOOKUP(A128,[1]Sheet1!$B$2:$R$234,17,FALSE)</f>
        <v>-</v>
      </c>
      <c r="R128" s="45">
        <f>VLOOKUP(A128,[1]Sheet1!$B$2:$T$234,18,FALSE)</f>
        <v>4</v>
      </c>
      <c r="S128" s="45">
        <f>VLOOKUP(A128,[1]Sheet1!$B$2:$T$234,19,FALSE)</f>
        <v>11</v>
      </c>
      <c r="T128" s="45">
        <f>VLOOKUP(A128,[1]Sheet1!$B$2:$V$234,20,FALSE)</f>
        <v>1</v>
      </c>
      <c r="U128" s="45">
        <f>VLOOKUP(A128,[1]Sheet1!$B$2:$V$234,21,FALSE)</f>
        <v>4</v>
      </c>
      <c r="V128" s="45">
        <f>VLOOKUP(A128,[1]Sheet1!$B$2:$X$234,22,FALSE)</f>
        <v>4</v>
      </c>
      <c r="W128" s="45">
        <f>VLOOKUP(A128,[1]Sheet1!$B$2:$X$234,23,FALSE)</f>
        <v>7</v>
      </c>
      <c r="X128" s="45" t="str">
        <f>VLOOKUP(A128,[1]Sheet1!$B$2:$AL$234,24,FALSE)</f>
        <v>-</v>
      </c>
      <c r="Y128" s="45" t="str">
        <f>VLOOKUP(A128,[1]Sheet1!$B$2:$AM$234,25,FALSE)</f>
        <v>-</v>
      </c>
      <c r="Z128" s="45">
        <f>VLOOKUP(A128,[1]Sheet1!$B$2:$AB$234,26,FALSE)</f>
        <v>7</v>
      </c>
      <c r="AA128" s="45">
        <f>VLOOKUP(A128,[1]Sheet1!$B$2:$AB$234,27,FALSE)</f>
        <v>49</v>
      </c>
      <c r="AB128" s="45">
        <f>VLOOKUP(A128,[1]Sheet1!$B$2:$AD$234,28,FALSE)</f>
        <v>16</v>
      </c>
      <c r="AC128" s="45">
        <f>VLOOKUP(A128,[1]Sheet1!$B$2:$AD$234,29,FALSE)</f>
        <v>580</v>
      </c>
      <c r="AD128" s="45">
        <f>VLOOKUP(A128,[1]Sheet1!$B$2:$AF$234,30,FALSE)</f>
        <v>3</v>
      </c>
      <c r="AE128" s="45">
        <f>VLOOKUP(A128,[1]Sheet1!$B$2:$AF$234,31,FALSE)</f>
        <v>9</v>
      </c>
      <c r="AF128" s="45">
        <f>VLOOKUP(A128,[1]Sheet1!$B$2:$AH$234,32,FALSE)</f>
        <v>2</v>
      </c>
      <c r="AG128" s="45">
        <f>VLOOKUP(A128,[1]Sheet1!$B$2:$AH$234,33,FALSE)</f>
        <v>10</v>
      </c>
      <c r="AH128" s="75" t="str">
        <f>VLOOKUP(A128,[1]Sheet1!$B$2:$AJ$234,34,FALSE)</f>
        <v>-</v>
      </c>
      <c r="AI128" s="75" t="str">
        <f>VLOOKUP(A128,[1]Sheet1!$B$2:$AJ$234,35,FALSE)</f>
        <v>-</v>
      </c>
      <c r="AJ128" s="45">
        <f>VLOOKUP(A128,[1]Sheet1!$B$2:$AL$234,36,FALSE)</f>
        <v>1</v>
      </c>
      <c r="AK128" s="45">
        <f>VLOOKUP(A128,[1]Sheet1!$B$2:$AL$234,37,FALSE)</f>
        <v>7</v>
      </c>
    </row>
    <row r="129" spans="1:37" ht="14.25" customHeight="1">
      <c r="A129" s="151" t="s">
        <v>262</v>
      </c>
      <c r="B129" s="81">
        <f>VLOOKUP(A129,[1]Sheet1!$B$2:$F$234,2,FALSE)</f>
        <v>85</v>
      </c>
      <c r="C129" s="81">
        <f>VLOOKUP(A129,[1]Sheet1!$B$2:$F$234,3,FALSE)</f>
        <v>717</v>
      </c>
      <c r="D129" s="75" t="str">
        <f>VLOOKUP(A129,[1]Sheet1!$B$2:$F$234,4,FALSE)</f>
        <v>-</v>
      </c>
      <c r="E129" s="75" t="str">
        <f>VLOOKUP(A129,[1]Sheet1!$B$2:$F$234,5,FALSE)</f>
        <v>-</v>
      </c>
      <c r="F129" s="75" t="str">
        <f>VLOOKUP(A129,[1]Sheet1!$B$2:$I$234,6,FALSE)</f>
        <v>-</v>
      </c>
      <c r="G129" s="75" t="str">
        <f>VLOOKUP(A129,[1]Sheet1!$B$2:$I$234,7,FALSE)</f>
        <v>-</v>
      </c>
      <c r="H129" s="45">
        <f>VLOOKUP(A129,[1]Sheet1!$B$2:$J$234,8,FALSE)</f>
        <v>15</v>
      </c>
      <c r="I129" s="45">
        <f>VLOOKUP(A129,[1]Sheet1!$B$2:$J$234,9,FALSE)</f>
        <v>82</v>
      </c>
      <c r="J129" s="45">
        <f>VLOOKUP(A129,[1]Sheet1!$B$2:$L$234,10,FALSE)</f>
        <v>8</v>
      </c>
      <c r="K129" s="45">
        <f>VLOOKUP(A129,[1]Sheet1!$B$2:$L$234,11,FALSE)</f>
        <v>44</v>
      </c>
      <c r="L129" s="75" t="str">
        <f>VLOOKUP(A129,[1]Sheet1!$B$2:$N$234,12,FALSE)</f>
        <v>-</v>
      </c>
      <c r="M129" s="75" t="str">
        <f>VLOOKUP(A129,[1]Sheet1!$B$2:$N$234,13,FALSE)</f>
        <v>-</v>
      </c>
      <c r="N129" s="75" t="str">
        <f>VLOOKUP(A129,[1]Sheet1!$B$2:$P$234,14,FALSE)</f>
        <v>-</v>
      </c>
      <c r="O129" s="75" t="str">
        <f>VLOOKUP(A129,[1]Sheet1!$B$2:$P$234,15,FALSE)</f>
        <v>-</v>
      </c>
      <c r="P129" s="45">
        <f>VLOOKUP(A129,[1]Sheet1!$B$2:$R$234,16,FALSE)</f>
        <v>2</v>
      </c>
      <c r="Q129" s="45">
        <f>VLOOKUP(A129,[1]Sheet1!$B$2:$R$234,17,FALSE)</f>
        <v>20</v>
      </c>
      <c r="R129" s="45">
        <f>VLOOKUP(A129,[1]Sheet1!$B$2:$T$234,18,FALSE)</f>
        <v>21</v>
      </c>
      <c r="S129" s="45">
        <f>VLOOKUP(A129,[1]Sheet1!$B$2:$T$234,19,FALSE)</f>
        <v>146</v>
      </c>
      <c r="T129" s="45" t="str">
        <f>VLOOKUP(A129,[1]Sheet1!$B$2:$V$234,20,FALSE)</f>
        <v>-</v>
      </c>
      <c r="U129" s="45" t="str">
        <f>VLOOKUP(A129,[1]Sheet1!$B$2:$V$234,21,FALSE)</f>
        <v>-</v>
      </c>
      <c r="V129" s="45">
        <f>VLOOKUP(A129,[1]Sheet1!$B$2:$X$234,22,FALSE)</f>
        <v>6</v>
      </c>
      <c r="W129" s="45">
        <f>VLOOKUP(A129,[1]Sheet1!$B$2:$X$234,23,FALSE)</f>
        <v>32</v>
      </c>
      <c r="X129" s="45">
        <f>VLOOKUP(A129,[1]Sheet1!$B$2:$AL$234,24,FALSE)</f>
        <v>5</v>
      </c>
      <c r="Y129" s="45">
        <f>VLOOKUP(A129,[1]Sheet1!$B$2:$AM$234,25,FALSE)</f>
        <v>19</v>
      </c>
      <c r="Z129" s="45">
        <f>VLOOKUP(A129,[1]Sheet1!$B$2:$AB$234,26,FALSE)</f>
        <v>4</v>
      </c>
      <c r="AA129" s="45">
        <f>VLOOKUP(A129,[1]Sheet1!$B$2:$AB$234,27,FALSE)</f>
        <v>16</v>
      </c>
      <c r="AB129" s="45">
        <f>VLOOKUP(A129,[1]Sheet1!$B$2:$AD$234,28,FALSE)</f>
        <v>3</v>
      </c>
      <c r="AC129" s="45">
        <f>VLOOKUP(A129,[1]Sheet1!$B$2:$AD$234,29,FALSE)</f>
        <v>6</v>
      </c>
      <c r="AD129" s="45">
        <f>VLOOKUP(A129,[1]Sheet1!$B$2:$AF$234,30,FALSE)</f>
        <v>2</v>
      </c>
      <c r="AE129" s="45">
        <f>VLOOKUP(A129,[1]Sheet1!$B$2:$AF$234,31,FALSE)</f>
        <v>38</v>
      </c>
      <c r="AF129" s="45">
        <f>VLOOKUP(A129,[1]Sheet1!$B$2:$AH$234,32,FALSE)</f>
        <v>12</v>
      </c>
      <c r="AG129" s="45">
        <f>VLOOKUP(A129,[1]Sheet1!$B$2:$AH$234,33,FALSE)</f>
        <v>202</v>
      </c>
      <c r="AH129" s="75" t="str">
        <f>VLOOKUP(A129,[1]Sheet1!$B$2:$AJ$234,34,FALSE)</f>
        <v>-</v>
      </c>
      <c r="AI129" s="75" t="str">
        <f>VLOOKUP(A129,[1]Sheet1!$B$2:$AJ$234,35,FALSE)</f>
        <v>-</v>
      </c>
      <c r="AJ129" s="45">
        <f>VLOOKUP(A129,[1]Sheet1!$B$2:$AL$234,36,FALSE)</f>
        <v>7</v>
      </c>
      <c r="AK129" s="45">
        <f>VLOOKUP(A129,[1]Sheet1!$B$2:$AL$234,37,FALSE)</f>
        <v>112</v>
      </c>
    </row>
    <row r="130" spans="1:37" ht="14.25" customHeight="1">
      <c r="A130" s="151" t="s">
        <v>121</v>
      </c>
      <c r="B130" s="81">
        <f>VLOOKUP(A130,[1]Sheet1!$B$2:$F$234,2,FALSE)</f>
        <v>20</v>
      </c>
      <c r="C130" s="81">
        <f>VLOOKUP(A130,[1]Sheet1!$B$2:$F$234,3,FALSE)</f>
        <v>126</v>
      </c>
      <c r="D130" s="75" t="str">
        <f>VLOOKUP(A130,[1]Sheet1!$B$2:$F$234,4,FALSE)</f>
        <v>-</v>
      </c>
      <c r="E130" s="75" t="str">
        <f>VLOOKUP(A130,[1]Sheet1!$B$2:$F$234,5,FALSE)</f>
        <v>-</v>
      </c>
      <c r="F130" s="75" t="str">
        <f>VLOOKUP(A130,[1]Sheet1!$B$2:$I$234,6,FALSE)</f>
        <v>-</v>
      </c>
      <c r="G130" s="75" t="str">
        <f>VLOOKUP(A130,[1]Sheet1!$B$2:$I$234,7,FALSE)</f>
        <v>-</v>
      </c>
      <c r="H130" s="45">
        <f>VLOOKUP(A130,[1]Sheet1!$B$2:$J$234,8,FALSE)</f>
        <v>3</v>
      </c>
      <c r="I130" s="45">
        <f>VLOOKUP(A130,[1]Sheet1!$B$2:$J$234,9,FALSE)</f>
        <v>14</v>
      </c>
      <c r="J130" s="45" t="str">
        <f>VLOOKUP(A130,[1]Sheet1!$B$2:$L$234,10,FALSE)</f>
        <v>-</v>
      </c>
      <c r="K130" s="45" t="str">
        <f>VLOOKUP(A130,[1]Sheet1!$B$2:$L$234,11,FALSE)</f>
        <v>-</v>
      </c>
      <c r="L130" s="75" t="str">
        <f>VLOOKUP(A130,[1]Sheet1!$B$2:$N$234,12,FALSE)</f>
        <v>-</v>
      </c>
      <c r="M130" s="75" t="str">
        <f>VLOOKUP(A130,[1]Sheet1!$B$2:$N$234,13,FALSE)</f>
        <v>-</v>
      </c>
      <c r="N130" s="75" t="str">
        <f>VLOOKUP(A130,[1]Sheet1!$B$2:$P$234,14,FALSE)</f>
        <v>-</v>
      </c>
      <c r="O130" s="75" t="str">
        <f>VLOOKUP(A130,[1]Sheet1!$B$2:$P$234,15,FALSE)</f>
        <v>-</v>
      </c>
      <c r="P130" s="45" t="str">
        <f>VLOOKUP(A130,[1]Sheet1!$B$2:$R$234,16,FALSE)</f>
        <v>-</v>
      </c>
      <c r="Q130" s="45" t="str">
        <f>VLOOKUP(A130,[1]Sheet1!$B$2:$R$234,17,FALSE)</f>
        <v>-</v>
      </c>
      <c r="R130" s="45">
        <f>VLOOKUP(A130,[1]Sheet1!$B$2:$T$234,18,FALSE)</f>
        <v>7</v>
      </c>
      <c r="S130" s="45">
        <f>VLOOKUP(A130,[1]Sheet1!$B$2:$T$234,19,FALSE)</f>
        <v>79</v>
      </c>
      <c r="T130" s="45" t="str">
        <f>VLOOKUP(A130,[1]Sheet1!$B$2:$V$234,20,FALSE)</f>
        <v>-</v>
      </c>
      <c r="U130" s="45" t="str">
        <f>VLOOKUP(A130,[1]Sheet1!$B$2:$V$234,21,FALSE)</f>
        <v>-</v>
      </c>
      <c r="V130" s="45">
        <f>VLOOKUP(A130,[1]Sheet1!$B$2:$X$234,22,FALSE)</f>
        <v>1</v>
      </c>
      <c r="W130" s="45">
        <f>VLOOKUP(A130,[1]Sheet1!$B$2:$X$234,23,FALSE)</f>
        <v>2</v>
      </c>
      <c r="X130" s="45">
        <f>VLOOKUP(A130,[1]Sheet1!$B$2:$AL$234,24,FALSE)</f>
        <v>3</v>
      </c>
      <c r="Y130" s="45">
        <f>VLOOKUP(A130,[1]Sheet1!$B$2:$AM$234,25,FALSE)</f>
        <v>18</v>
      </c>
      <c r="Z130" s="45">
        <f>VLOOKUP(A130,[1]Sheet1!$B$2:$AB$234,26,FALSE)</f>
        <v>1</v>
      </c>
      <c r="AA130" s="45">
        <f>VLOOKUP(A130,[1]Sheet1!$B$2:$AB$234,27,FALSE)</f>
        <v>2</v>
      </c>
      <c r="AB130" s="45">
        <f>VLOOKUP(A130,[1]Sheet1!$B$2:$AD$234,28,FALSE)</f>
        <v>2</v>
      </c>
      <c r="AC130" s="45">
        <f>VLOOKUP(A130,[1]Sheet1!$B$2:$AD$234,29,FALSE)</f>
        <v>6</v>
      </c>
      <c r="AD130" s="45">
        <f>VLOOKUP(A130,[1]Sheet1!$B$2:$AF$234,30,FALSE)</f>
        <v>1</v>
      </c>
      <c r="AE130" s="45">
        <f>VLOOKUP(A130,[1]Sheet1!$B$2:$AF$234,31,FALSE)</f>
        <v>1</v>
      </c>
      <c r="AF130" s="45">
        <f>VLOOKUP(A130,[1]Sheet1!$B$2:$AH$234,32,FALSE)</f>
        <v>2</v>
      </c>
      <c r="AG130" s="45">
        <f>VLOOKUP(A130,[1]Sheet1!$B$2:$AH$234,33,FALSE)</f>
        <v>4</v>
      </c>
      <c r="AH130" s="75" t="str">
        <f>VLOOKUP(A130,[1]Sheet1!$B$2:$AJ$234,34,FALSE)</f>
        <v>-</v>
      </c>
      <c r="AI130" s="75" t="str">
        <f>VLOOKUP(A130,[1]Sheet1!$B$2:$AJ$234,35,FALSE)</f>
        <v>-</v>
      </c>
      <c r="AJ130" s="45" t="str">
        <f>VLOOKUP(A130,[1]Sheet1!$B$2:$AL$234,36,FALSE)</f>
        <v>-</v>
      </c>
      <c r="AK130" s="45" t="str">
        <f>VLOOKUP(A130,[1]Sheet1!$B$2:$AL$234,37,FALSE)</f>
        <v>-</v>
      </c>
    </row>
    <row r="131" spans="1:37" ht="14.25" customHeight="1">
      <c r="A131" s="151" t="s">
        <v>501</v>
      </c>
      <c r="B131" s="81">
        <f>VLOOKUP(A131,[1]Sheet1!$B$2:$F$234,2,FALSE)</f>
        <v>7</v>
      </c>
      <c r="C131" s="81">
        <f>VLOOKUP(A131,[1]Sheet1!$B$2:$F$234,3,FALSE)</f>
        <v>169</v>
      </c>
      <c r="D131" s="75" t="str">
        <f>VLOOKUP(A131,[1]Sheet1!$B$2:$F$234,4,FALSE)</f>
        <v>-</v>
      </c>
      <c r="E131" s="75" t="str">
        <f>VLOOKUP(A131,[1]Sheet1!$B$2:$F$234,5,FALSE)</f>
        <v>-</v>
      </c>
      <c r="F131" s="75" t="str">
        <f>VLOOKUP(A131,[1]Sheet1!$B$2:$I$234,6,FALSE)</f>
        <v>-</v>
      </c>
      <c r="G131" s="75" t="str">
        <f>VLOOKUP(A131,[1]Sheet1!$B$2:$I$234,7,FALSE)</f>
        <v>-</v>
      </c>
      <c r="H131" s="45" t="str">
        <f>VLOOKUP(A131,[1]Sheet1!$B$2:$J$234,8,FALSE)</f>
        <v>-</v>
      </c>
      <c r="I131" s="45" t="str">
        <f>VLOOKUP(A131,[1]Sheet1!$B$2:$J$234,9,FALSE)</f>
        <v>-</v>
      </c>
      <c r="J131" s="45">
        <f>VLOOKUP(A131,[1]Sheet1!$B$2:$L$234,10,FALSE)</f>
        <v>1</v>
      </c>
      <c r="K131" s="45">
        <f>VLOOKUP(A131,[1]Sheet1!$B$2:$L$234,11,FALSE)</f>
        <v>52</v>
      </c>
      <c r="L131" s="75" t="str">
        <f>VLOOKUP(A131,[1]Sheet1!$B$2:$N$234,12,FALSE)</f>
        <v>-</v>
      </c>
      <c r="M131" s="75" t="str">
        <f>VLOOKUP(A131,[1]Sheet1!$B$2:$N$234,13,FALSE)</f>
        <v>-</v>
      </c>
      <c r="N131" s="75" t="str">
        <f>VLOOKUP(A131,[1]Sheet1!$B$2:$P$234,14,FALSE)</f>
        <v>-</v>
      </c>
      <c r="O131" s="75" t="str">
        <f>VLOOKUP(A131,[1]Sheet1!$B$2:$P$234,15,FALSE)</f>
        <v>-</v>
      </c>
      <c r="P131" s="45" t="str">
        <f>VLOOKUP(A131,[1]Sheet1!$B$2:$R$234,16,FALSE)</f>
        <v>-</v>
      </c>
      <c r="Q131" s="45" t="str">
        <f>VLOOKUP(A131,[1]Sheet1!$B$2:$R$234,17,FALSE)</f>
        <v>-</v>
      </c>
      <c r="R131" s="45">
        <f>VLOOKUP(A131,[1]Sheet1!$B$2:$T$234,18,FALSE)</f>
        <v>2</v>
      </c>
      <c r="S131" s="45">
        <f>VLOOKUP(A131,[1]Sheet1!$B$2:$T$234,19,FALSE)</f>
        <v>18</v>
      </c>
      <c r="T131" s="45" t="str">
        <f>VLOOKUP(A131,[1]Sheet1!$B$2:$V$234,20,FALSE)</f>
        <v>-</v>
      </c>
      <c r="U131" s="45" t="str">
        <f>VLOOKUP(A131,[1]Sheet1!$B$2:$V$234,21,FALSE)</f>
        <v>-</v>
      </c>
      <c r="V131" s="45" t="str">
        <f>VLOOKUP(A131,[1]Sheet1!$B$2:$X$234,22,FALSE)</f>
        <v>-</v>
      </c>
      <c r="W131" s="45" t="str">
        <f>VLOOKUP(A131,[1]Sheet1!$B$2:$X$234,23,FALSE)</f>
        <v>-</v>
      </c>
      <c r="X131" s="45" t="str">
        <f>VLOOKUP(A131,[1]Sheet1!$B$2:$AL$234,24,FALSE)</f>
        <v>-</v>
      </c>
      <c r="Y131" s="45" t="str">
        <f>VLOOKUP(A131,[1]Sheet1!$B$2:$AM$234,25,FALSE)</f>
        <v>-</v>
      </c>
      <c r="Z131" s="45">
        <f>VLOOKUP(A131,[1]Sheet1!$B$2:$AB$234,26,FALSE)</f>
        <v>1</v>
      </c>
      <c r="AA131" s="45">
        <f>VLOOKUP(A131,[1]Sheet1!$B$2:$AB$234,27,FALSE)</f>
        <v>7</v>
      </c>
      <c r="AB131" s="45">
        <f>VLOOKUP(A131,[1]Sheet1!$B$2:$AD$234,28,FALSE)</f>
        <v>1</v>
      </c>
      <c r="AC131" s="45">
        <f>VLOOKUP(A131,[1]Sheet1!$B$2:$AD$234,29,FALSE)</f>
        <v>1</v>
      </c>
      <c r="AD131" s="45" t="str">
        <f>VLOOKUP(A131,[1]Sheet1!$B$2:$AF$234,30,FALSE)</f>
        <v>-</v>
      </c>
      <c r="AE131" s="45" t="str">
        <f>VLOOKUP(A131,[1]Sheet1!$B$2:$AF$234,31,FALSE)</f>
        <v>-</v>
      </c>
      <c r="AF131" s="45">
        <f>VLOOKUP(A131,[1]Sheet1!$B$2:$AH$234,32,FALSE)</f>
        <v>1</v>
      </c>
      <c r="AG131" s="45">
        <f>VLOOKUP(A131,[1]Sheet1!$B$2:$AH$234,33,FALSE)</f>
        <v>86</v>
      </c>
      <c r="AH131" s="75">
        <f>VLOOKUP(A131,[1]Sheet1!$B$2:$AJ$234,34,FALSE)</f>
        <v>1</v>
      </c>
      <c r="AI131" s="75">
        <f>VLOOKUP(A131,[1]Sheet1!$B$2:$AJ$234,35,FALSE)</f>
        <v>5</v>
      </c>
      <c r="AJ131" s="45" t="str">
        <f>VLOOKUP(A131,[1]Sheet1!$B$2:$AL$234,36,FALSE)</f>
        <v>-</v>
      </c>
      <c r="AK131" s="45" t="str">
        <f>VLOOKUP(A131,[1]Sheet1!$B$2:$AL$234,37,FALSE)</f>
        <v>-</v>
      </c>
    </row>
    <row r="132" spans="1:37" ht="14.25" customHeight="1">
      <c r="A132" s="151" t="s">
        <v>502</v>
      </c>
      <c r="B132" s="81">
        <f>VLOOKUP(A132,[1]Sheet1!$B$2:$F$234,2,FALSE)</f>
        <v>6</v>
      </c>
      <c r="C132" s="81">
        <f>VLOOKUP(A132,[1]Sheet1!$B$2:$F$234,3,FALSE)</f>
        <v>109</v>
      </c>
      <c r="D132" s="75" t="str">
        <f>VLOOKUP(A132,[1]Sheet1!$B$2:$F$234,4,FALSE)</f>
        <v>-</v>
      </c>
      <c r="E132" s="75" t="str">
        <f>VLOOKUP(A132,[1]Sheet1!$B$2:$F$234,5,FALSE)</f>
        <v>-</v>
      </c>
      <c r="F132" s="75" t="str">
        <f>VLOOKUP(A132,[1]Sheet1!$B$2:$I$234,6,FALSE)</f>
        <v>-</v>
      </c>
      <c r="G132" s="75" t="str">
        <f>VLOOKUP(A132,[1]Sheet1!$B$2:$I$234,7,FALSE)</f>
        <v>-</v>
      </c>
      <c r="H132" s="45">
        <f>VLOOKUP(A132,[1]Sheet1!$B$2:$J$234,8,FALSE)</f>
        <v>1</v>
      </c>
      <c r="I132" s="45">
        <f>VLOOKUP(A132,[1]Sheet1!$B$2:$J$234,9,FALSE)</f>
        <v>2</v>
      </c>
      <c r="J132" s="45" t="str">
        <f>VLOOKUP(A132,[1]Sheet1!$B$2:$L$234,10,FALSE)</f>
        <v>-</v>
      </c>
      <c r="K132" s="45" t="str">
        <f>VLOOKUP(A132,[1]Sheet1!$B$2:$L$234,11,FALSE)</f>
        <v>-</v>
      </c>
      <c r="L132" s="75" t="str">
        <f>VLOOKUP(A132,[1]Sheet1!$B$2:$N$234,12,FALSE)</f>
        <v>-</v>
      </c>
      <c r="M132" s="75" t="str">
        <f>VLOOKUP(A132,[1]Sheet1!$B$2:$N$234,13,FALSE)</f>
        <v>-</v>
      </c>
      <c r="N132" s="75" t="str">
        <f>VLOOKUP(A132,[1]Sheet1!$B$2:$P$234,14,FALSE)</f>
        <v>-</v>
      </c>
      <c r="O132" s="75" t="str">
        <f>VLOOKUP(A132,[1]Sheet1!$B$2:$P$234,15,FALSE)</f>
        <v>-</v>
      </c>
      <c r="P132" s="45" t="str">
        <f>VLOOKUP(A132,[1]Sheet1!$B$2:$R$234,16,FALSE)</f>
        <v>-</v>
      </c>
      <c r="Q132" s="45" t="str">
        <f>VLOOKUP(A132,[1]Sheet1!$B$2:$R$234,17,FALSE)</f>
        <v>-</v>
      </c>
      <c r="R132" s="45">
        <f>VLOOKUP(A132,[1]Sheet1!$B$2:$T$234,18,FALSE)</f>
        <v>2</v>
      </c>
      <c r="S132" s="45">
        <f>VLOOKUP(A132,[1]Sheet1!$B$2:$T$234,19,FALSE)</f>
        <v>64</v>
      </c>
      <c r="T132" s="45" t="str">
        <f>VLOOKUP(A132,[1]Sheet1!$B$2:$V$234,20,FALSE)</f>
        <v>-</v>
      </c>
      <c r="U132" s="45" t="str">
        <f>VLOOKUP(A132,[1]Sheet1!$B$2:$V$234,21,FALSE)</f>
        <v>-</v>
      </c>
      <c r="V132" s="45" t="str">
        <f>VLOOKUP(A132,[1]Sheet1!$B$2:$X$234,22,FALSE)</f>
        <v>-</v>
      </c>
      <c r="W132" s="45" t="str">
        <f>VLOOKUP(A132,[1]Sheet1!$B$2:$X$234,23,FALSE)</f>
        <v>-</v>
      </c>
      <c r="X132" s="45">
        <f>VLOOKUP(A132,[1]Sheet1!$B$2:$AL$234,24,FALSE)</f>
        <v>1</v>
      </c>
      <c r="Y132" s="45">
        <f>VLOOKUP(A132,[1]Sheet1!$B$2:$AM$234,25,FALSE)</f>
        <v>3</v>
      </c>
      <c r="Z132" s="45" t="str">
        <f>VLOOKUP(A132,[1]Sheet1!$B$2:$AB$234,26,FALSE)</f>
        <v>-</v>
      </c>
      <c r="AA132" s="45" t="str">
        <f>VLOOKUP(A132,[1]Sheet1!$B$2:$AB$234,27,FALSE)</f>
        <v>-</v>
      </c>
      <c r="AB132" s="45">
        <f>VLOOKUP(A132,[1]Sheet1!$B$2:$AD$234,28,FALSE)</f>
        <v>1</v>
      </c>
      <c r="AC132" s="45">
        <f>VLOOKUP(A132,[1]Sheet1!$B$2:$AD$234,29,FALSE)</f>
        <v>4</v>
      </c>
      <c r="AD132" s="45" t="str">
        <f>VLOOKUP(A132,[1]Sheet1!$B$2:$AF$234,30,FALSE)</f>
        <v>-</v>
      </c>
      <c r="AE132" s="45" t="str">
        <f>VLOOKUP(A132,[1]Sheet1!$B$2:$AF$234,31,FALSE)</f>
        <v>-</v>
      </c>
      <c r="AF132" s="45" t="str">
        <f>VLOOKUP(A132,[1]Sheet1!$B$2:$AH$234,32,FALSE)</f>
        <v>-</v>
      </c>
      <c r="AG132" s="45" t="str">
        <f>VLOOKUP(A132,[1]Sheet1!$B$2:$AH$234,33,FALSE)</f>
        <v>-</v>
      </c>
      <c r="AH132" s="75" t="str">
        <f>VLOOKUP(A132,[1]Sheet1!$B$2:$AJ$234,34,FALSE)</f>
        <v>-</v>
      </c>
      <c r="AI132" s="75" t="str">
        <f>VLOOKUP(A132,[1]Sheet1!$B$2:$AJ$234,35,FALSE)</f>
        <v>-</v>
      </c>
      <c r="AJ132" s="45">
        <f>VLOOKUP(A132,[1]Sheet1!$B$2:$AL$234,36,FALSE)</f>
        <v>1</v>
      </c>
      <c r="AK132" s="45">
        <f>VLOOKUP(A132,[1]Sheet1!$B$2:$AL$234,37,FALSE)</f>
        <v>36</v>
      </c>
    </row>
    <row r="133" spans="1:37" ht="14.25" customHeight="1">
      <c r="A133" s="151" t="s">
        <v>159</v>
      </c>
      <c r="B133" s="81">
        <f>VLOOKUP(A133,[1]Sheet1!$B$2:$F$234,2,FALSE)</f>
        <v>16</v>
      </c>
      <c r="C133" s="81">
        <f>VLOOKUP(A133,[1]Sheet1!$B$2:$F$234,3,FALSE)</f>
        <v>173</v>
      </c>
      <c r="D133" s="75" t="str">
        <f>VLOOKUP(A133,[1]Sheet1!$B$2:$F$234,4,FALSE)</f>
        <v>-</v>
      </c>
      <c r="E133" s="75" t="str">
        <f>VLOOKUP(A133,[1]Sheet1!$B$2:$F$234,5,FALSE)</f>
        <v>-</v>
      </c>
      <c r="F133" s="75" t="str">
        <f>VLOOKUP(A133,[1]Sheet1!$B$2:$I$234,6,FALSE)</f>
        <v>-</v>
      </c>
      <c r="G133" s="75" t="str">
        <f>VLOOKUP(A133,[1]Sheet1!$B$2:$I$234,7,FALSE)</f>
        <v>-</v>
      </c>
      <c r="H133" s="45" t="str">
        <f>VLOOKUP(A133,[1]Sheet1!$B$2:$J$234,8,FALSE)</f>
        <v>-</v>
      </c>
      <c r="I133" s="45" t="str">
        <f>VLOOKUP(A133,[1]Sheet1!$B$2:$J$234,9,FALSE)</f>
        <v>-</v>
      </c>
      <c r="J133" s="45">
        <f>VLOOKUP(A133,[1]Sheet1!$B$2:$L$234,10,FALSE)</f>
        <v>1</v>
      </c>
      <c r="K133" s="45">
        <f>VLOOKUP(A133,[1]Sheet1!$B$2:$L$234,11,FALSE)</f>
        <v>46</v>
      </c>
      <c r="L133" s="75" t="str">
        <f>VLOOKUP(A133,[1]Sheet1!$B$2:$N$234,12,FALSE)</f>
        <v>-</v>
      </c>
      <c r="M133" s="75" t="str">
        <f>VLOOKUP(A133,[1]Sheet1!$B$2:$N$234,13,FALSE)</f>
        <v>-</v>
      </c>
      <c r="N133" s="75" t="str">
        <f>VLOOKUP(A133,[1]Sheet1!$B$2:$P$234,14,FALSE)</f>
        <v>-</v>
      </c>
      <c r="O133" s="75" t="str">
        <f>VLOOKUP(A133,[1]Sheet1!$B$2:$P$234,15,FALSE)</f>
        <v>-</v>
      </c>
      <c r="P133" s="45" t="str">
        <f>VLOOKUP(A133,[1]Sheet1!$B$2:$R$234,16,FALSE)</f>
        <v>-</v>
      </c>
      <c r="Q133" s="45" t="str">
        <f>VLOOKUP(A133,[1]Sheet1!$B$2:$R$234,17,FALSE)</f>
        <v>-</v>
      </c>
      <c r="R133" s="45">
        <f>VLOOKUP(A133,[1]Sheet1!$B$2:$T$234,18,FALSE)</f>
        <v>4</v>
      </c>
      <c r="S133" s="45">
        <f>VLOOKUP(A133,[1]Sheet1!$B$2:$T$234,19,FALSE)</f>
        <v>45</v>
      </c>
      <c r="T133" s="45" t="str">
        <f>VLOOKUP(A133,[1]Sheet1!$B$2:$V$234,20,FALSE)</f>
        <v>-</v>
      </c>
      <c r="U133" s="45" t="str">
        <f>VLOOKUP(A133,[1]Sheet1!$B$2:$V$234,21,FALSE)</f>
        <v>-</v>
      </c>
      <c r="V133" s="45">
        <f>VLOOKUP(A133,[1]Sheet1!$B$2:$X$234,22,FALSE)</f>
        <v>1</v>
      </c>
      <c r="W133" s="45">
        <f>VLOOKUP(A133,[1]Sheet1!$B$2:$X$234,23,FALSE)</f>
        <v>8</v>
      </c>
      <c r="X133" s="45">
        <f>VLOOKUP(A133,[1]Sheet1!$B$2:$AL$234,24,FALSE)</f>
        <v>2</v>
      </c>
      <c r="Y133" s="45">
        <f>VLOOKUP(A133,[1]Sheet1!$B$2:$AM$234,25,FALSE)</f>
        <v>23</v>
      </c>
      <c r="Z133" s="45">
        <f>VLOOKUP(A133,[1]Sheet1!$B$2:$AB$234,26,FALSE)</f>
        <v>5</v>
      </c>
      <c r="AA133" s="45">
        <f>VLOOKUP(A133,[1]Sheet1!$B$2:$AB$234,27,FALSE)</f>
        <v>39</v>
      </c>
      <c r="AB133" s="45">
        <f>VLOOKUP(A133,[1]Sheet1!$B$2:$AD$234,28,FALSE)</f>
        <v>1</v>
      </c>
      <c r="AC133" s="45">
        <f>VLOOKUP(A133,[1]Sheet1!$B$2:$AD$234,29,FALSE)</f>
        <v>2</v>
      </c>
      <c r="AD133" s="45">
        <f>VLOOKUP(A133,[1]Sheet1!$B$2:$AF$234,30,FALSE)</f>
        <v>1</v>
      </c>
      <c r="AE133" s="45">
        <f>VLOOKUP(A133,[1]Sheet1!$B$2:$AF$234,31,FALSE)</f>
        <v>1</v>
      </c>
      <c r="AF133" s="45">
        <f>VLOOKUP(A133,[1]Sheet1!$B$2:$AH$234,32,FALSE)</f>
        <v>1</v>
      </c>
      <c r="AG133" s="45">
        <f>VLOOKUP(A133,[1]Sheet1!$B$2:$AH$234,33,FALSE)</f>
        <v>9</v>
      </c>
      <c r="AH133" s="75" t="str">
        <f>VLOOKUP(A133,[1]Sheet1!$B$2:$AJ$234,34,FALSE)</f>
        <v>-</v>
      </c>
      <c r="AI133" s="75" t="str">
        <f>VLOOKUP(A133,[1]Sheet1!$B$2:$AJ$234,35,FALSE)</f>
        <v>-</v>
      </c>
      <c r="AJ133" s="45" t="str">
        <f>VLOOKUP(A133,[1]Sheet1!$B$2:$AL$234,36,FALSE)</f>
        <v>-</v>
      </c>
      <c r="AK133" s="45" t="str">
        <f>VLOOKUP(A133,[1]Sheet1!$B$2:$AL$234,37,FALSE)</f>
        <v>-</v>
      </c>
    </row>
    <row r="134" spans="1:37" ht="14.25" customHeight="1">
      <c r="A134" s="151" t="s">
        <v>263</v>
      </c>
      <c r="B134" s="81">
        <f>VLOOKUP(A134,[1]Sheet1!$B$2:$F$234,2,FALSE)</f>
        <v>4</v>
      </c>
      <c r="C134" s="81">
        <f>VLOOKUP(A134,[1]Sheet1!$B$2:$F$234,3,FALSE)</f>
        <v>52</v>
      </c>
      <c r="D134" s="75" t="str">
        <f>VLOOKUP(A134,[1]Sheet1!$B$2:$F$234,4,FALSE)</f>
        <v>-</v>
      </c>
      <c r="E134" s="75" t="str">
        <f>VLOOKUP(A134,[1]Sheet1!$B$2:$F$234,5,FALSE)</f>
        <v>-</v>
      </c>
      <c r="F134" s="75" t="str">
        <f>VLOOKUP(A134,[1]Sheet1!$B$2:$I$234,6,FALSE)</f>
        <v>-</v>
      </c>
      <c r="G134" s="75" t="str">
        <f>VLOOKUP(A134,[1]Sheet1!$B$2:$I$234,7,FALSE)</f>
        <v>-</v>
      </c>
      <c r="H134" s="45" t="str">
        <f>VLOOKUP(A134,[1]Sheet1!$B$2:$J$234,8,FALSE)</f>
        <v>-</v>
      </c>
      <c r="I134" s="45" t="str">
        <f>VLOOKUP(A134,[1]Sheet1!$B$2:$J$234,9,FALSE)</f>
        <v>-</v>
      </c>
      <c r="J134" s="45" t="str">
        <f>VLOOKUP(A134,[1]Sheet1!$B$2:$L$234,10,FALSE)</f>
        <v>-</v>
      </c>
      <c r="K134" s="45" t="str">
        <f>VLOOKUP(A134,[1]Sheet1!$B$2:$L$234,11,FALSE)</f>
        <v>-</v>
      </c>
      <c r="L134" s="75" t="str">
        <f>VLOOKUP(A134,[1]Sheet1!$B$2:$N$234,12,FALSE)</f>
        <v>-</v>
      </c>
      <c r="M134" s="75" t="str">
        <f>VLOOKUP(A134,[1]Sheet1!$B$2:$N$234,13,FALSE)</f>
        <v>-</v>
      </c>
      <c r="N134" s="75" t="str">
        <f>VLOOKUP(A134,[1]Sheet1!$B$2:$P$234,14,FALSE)</f>
        <v>-</v>
      </c>
      <c r="O134" s="75" t="str">
        <f>VLOOKUP(A134,[1]Sheet1!$B$2:$P$234,15,FALSE)</f>
        <v>-</v>
      </c>
      <c r="P134" s="45">
        <f>VLOOKUP(A134,[1]Sheet1!$B$2:$R$234,16,FALSE)</f>
        <v>3</v>
      </c>
      <c r="Q134" s="45">
        <f>VLOOKUP(A134,[1]Sheet1!$B$2:$R$234,17,FALSE)</f>
        <v>40</v>
      </c>
      <c r="R134" s="45" t="str">
        <f>VLOOKUP(A134,[1]Sheet1!$B$2:$T$234,18,FALSE)</f>
        <v>-</v>
      </c>
      <c r="S134" s="45" t="str">
        <f>VLOOKUP(A134,[1]Sheet1!$B$2:$T$234,19,FALSE)</f>
        <v>-</v>
      </c>
      <c r="T134" s="45" t="str">
        <f>VLOOKUP(A134,[1]Sheet1!$B$2:$V$234,20,FALSE)</f>
        <v>-</v>
      </c>
      <c r="U134" s="45" t="str">
        <f>VLOOKUP(A134,[1]Sheet1!$B$2:$V$234,21,FALSE)</f>
        <v>-</v>
      </c>
      <c r="V134" s="45">
        <f>VLOOKUP(A134,[1]Sheet1!$B$2:$X$234,22,FALSE)</f>
        <v>1</v>
      </c>
      <c r="W134" s="45">
        <f>VLOOKUP(A134,[1]Sheet1!$B$2:$X$234,23,FALSE)</f>
        <v>12</v>
      </c>
      <c r="X134" s="45" t="str">
        <f>VLOOKUP(A134,[1]Sheet1!$B$2:$AL$234,24,FALSE)</f>
        <v>-</v>
      </c>
      <c r="Y134" s="45" t="str">
        <f>VLOOKUP(A134,[1]Sheet1!$B$2:$AM$234,25,FALSE)</f>
        <v>-</v>
      </c>
      <c r="Z134" s="45" t="str">
        <f>VLOOKUP(A134,[1]Sheet1!$B$2:$AB$234,26,FALSE)</f>
        <v>-</v>
      </c>
      <c r="AA134" s="45" t="str">
        <f>VLOOKUP(A134,[1]Sheet1!$B$2:$AB$234,27,FALSE)</f>
        <v>-</v>
      </c>
      <c r="AB134" s="45" t="str">
        <f>VLOOKUP(A134,[1]Sheet1!$B$2:$AD$234,28,FALSE)</f>
        <v>-</v>
      </c>
      <c r="AC134" s="45" t="str">
        <f>VLOOKUP(A134,[1]Sheet1!$B$2:$AD$234,29,FALSE)</f>
        <v>-</v>
      </c>
      <c r="AD134" s="45" t="str">
        <f>VLOOKUP(A134,[1]Sheet1!$B$2:$AF$234,30,FALSE)</f>
        <v>-</v>
      </c>
      <c r="AE134" s="45" t="str">
        <f>VLOOKUP(A134,[1]Sheet1!$B$2:$AF$234,31,FALSE)</f>
        <v>-</v>
      </c>
      <c r="AF134" s="45" t="str">
        <f>VLOOKUP(A134,[1]Sheet1!$B$2:$AH$234,32,FALSE)</f>
        <v>-</v>
      </c>
      <c r="AG134" s="45" t="str">
        <f>VLOOKUP(A134,[1]Sheet1!$B$2:$AH$234,33,FALSE)</f>
        <v>-</v>
      </c>
      <c r="AH134" s="75" t="str">
        <f>VLOOKUP(A134,[1]Sheet1!$B$2:$AJ$234,34,FALSE)</f>
        <v>-</v>
      </c>
      <c r="AI134" s="75" t="str">
        <f>VLOOKUP(A134,[1]Sheet1!$B$2:$AJ$234,35,FALSE)</f>
        <v>-</v>
      </c>
      <c r="AJ134" s="45" t="str">
        <f>VLOOKUP(A134,[1]Sheet1!$B$2:$AL$234,36,FALSE)</f>
        <v>-</v>
      </c>
      <c r="AK134" s="45" t="str">
        <f>VLOOKUP(A134,[1]Sheet1!$B$2:$AL$234,37,FALSE)</f>
        <v>-</v>
      </c>
    </row>
    <row r="135" spans="1:37" ht="14.25" customHeight="1">
      <c r="A135" s="151" t="s">
        <v>392</v>
      </c>
      <c r="B135" s="81">
        <f>VLOOKUP(A135,[1]Sheet1!$B$2:$F$234,2,FALSE)</f>
        <v>12</v>
      </c>
      <c r="C135" s="81">
        <f>VLOOKUP(A135,[1]Sheet1!$B$2:$F$234,3,FALSE)</f>
        <v>98</v>
      </c>
      <c r="D135" s="75" t="str">
        <f>VLOOKUP(A135,[1]Sheet1!$B$2:$F$234,4,FALSE)</f>
        <v>-</v>
      </c>
      <c r="E135" s="75" t="str">
        <f>VLOOKUP(A135,[1]Sheet1!$B$2:$F$234,5,FALSE)</f>
        <v>-</v>
      </c>
      <c r="F135" s="75" t="str">
        <f>VLOOKUP(A135,[1]Sheet1!$B$2:$I$234,6,FALSE)</f>
        <v>-</v>
      </c>
      <c r="G135" s="75" t="str">
        <f>VLOOKUP(A135,[1]Sheet1!$B$2:$I$234,7,FALSE)</f>
        <v>-</v>
      </c>
      <c r="H135" s="45">
        <f>VLOOKUP(A135,[1]Sheet1!$B$2:$J$234,8,FALSE)</f>
        <v>2</v>
      </c>
      <c r="I135" s="45">
        <f>VLOOKUP(A135,[1]Sheet1!$B$2:$J$234,9,FALSE)</f>
        <v>52</v>
      </c>
      <c r="J135" s="45">
        <f>VLOOKUP(A135,[1]Sheet1!$B$2:$L$234,10,FALSE)</f>
        <v>1</v>
      </c>
      <c r="K135" s="45">
        <f>VLOOKUP(A135,[1]Sheet1!$B$2:$L$234,11,FALSE)</f>
        <v>2</v>
      </c>
      <c r="L135" s="75" t="str">
        <f>VLOOKUP(A135,[1]Sheet1!$B$2:$N$234,12,FALSE)</f>
        <v>-</v>
      </c>
      <c r="M135" s="75" t="str">
        <f>VLOOKUP(A135,[1]Sheet1!$B$2:$N$234,13,FALSE)</f>
        <v>-</v>
      </c>
      <c r="N135" s="75" t="str">
        <f>VLOOKUP(A135,[1]Sheet1!$B$2:$P$234,14,FALSE)</f>
        <v>-</v>
      </c>
      <c r="O135" s="75" t="str">
        <f>VLOOKUP(A135,[1]Sheet1!$B$2:$P$234,15,FALSE)</f>
        <v>-</v>
      </c>
      <c r="P135" s="45" t="str">
        <f>VLOOKUP(A135,[1]Sheet1!$B$2:$R$234,16,FALSE)</f>
        <v>-</v>
      </c>
      <c r="Q135" s="45" t="str">
        <f>VLOOKUP(A135,[1]Sheet1!$B$2:$R$234,17,FALSE)</f>
        <v>-</v>
      </c>
      <c r="R135" s="45">
        <f>VLOOKUP(A135,[1]Sheet1!$B$2:$T$234,18,FALSE)</f>
        <v>5</v>
      </c>
      <c r="S135" s="45">
        <f>VLOOKUP(A135,[1]Sheet1!$B$2:$T$234,19,FALSE)</f>
        <v>16</v>
      </c>
      <c r="T135" s="45" t="str">
        <f>VLOOKUP(A135,[1]Sheet1!$B$2:$V$234,20,FALSE)</f>
        <v>-</v>
      </c>
      <c r="U135" s="45" t="str">
        <f>VLOOKUP(A135,[1]Sheet1!$B$2:$V$234,21,FALSE)</f>
        <v>-</v>
      </c>
      <c r="V135" s="45" t="str">
        <f>VLOOKUP(A135,[1]Sheet1!$B$2:$X$234,22,FALSE)</f>
        <v>-</v>
      </c>
      <c r="W135" s="45" t="str">
        <f>VLOOKUP(A135,[1]Sheet1!$B$2:$X$234,23,FALSE)</f>
        <v>-</v>
      </c>
      <c r="X135" s="45" t="str">
        <f>VLOOKUP(A135,[1]Sheet1!$B$2:$AL$234,24,FALSE)</f>
        <v>-</v>
      </c>
      <c r="Y135" s="45" t="str">
        <f>VLOOKUP(A135,[1]Sheet1!$B$2:$AM$234,25,FALSE)</f>
        <v>-</v>
      </c>
      <c r="Z135" s="45">
        <f>VLOOKUP(A135,[1]Sheet1!$B$2:$AB$234,26,FALSE)</f>
        <v>2</v>
      </c>
      <c r="AA135" s="45">
        <f>VLOOKUP(A135,[1]Sheet1!$B$2:$AB$234,27,FALSE)</f>
        <v>10</v>
      </c>
      <c r="AB135" s="45" t="str">
        <f>VLOOKUP(A135,[1]Sheet1!$B$2:$AD$234,28,FALSE)</f>
        <v>-</v>
      </c>
      <c r="AC135" s="45" t="str">
        <f>VLOOKUP(A135,[1]Sheet1!$B$2:$AD$234,29,FALSE)</f>
        <v>-</v>
      </c>
      <c r="AD135" s="45" t="str">
        <f>VLOOKUP(A135,[1]Sheet1!$B$2:$AF$234,30,FALSE)</f>
        <v>-</v>
      </c>
      <c r="AE135" s="45" t="str">
        <f>VLOOKUP(A135,[1]Sheet1!$B$2:$AF$234,31,FALSE)</f>
        <v>-</v>
      </c>
      <c r="AF135" s="45">
        <f>VLOOKUP(A135,[1]Sheet1!$B$2:$AH$234,32,FALSE)</f>
        <v>1</v>
      </c>
      <c r="AG135" s="45">
        <f>VLOOKUP(A135,[1]Sheet1!$B$2:$AH$234,33,FALSE)</f>
        <v>1</v>
      </c>
      <c r="AH135" s="75" t="str">
        <f>VLOOKUP(A135,[1]Sheet1!$B$2:$AJ$234,34,FALSE)</f>
        <v>-</v>
      </c>
      <c r="AI135" s="75" t="str">
        <f>VLOOKUP(A135,[1]Sheet1!$B$2:$AJ$234,35,FALSE)</f>
        <v>-</v>
      </c>
      <c r="AJ135" s="45">
        <f>VLOOKUP(A135,[1]Sheet1!$B$2:$AL$234,36,FALSE)</f>
        <v>1</v>
      </c>
      <c r="AK135" s="45">
        <f>VLOOKUP(A135,[1]Sheet1!$B$2:$AL$234,37,FALSE)</f>
        <v>17</v>
      </c>
    </row>
    <row r="136" spans="1:37" ht="14.25" customHeight="1">
      <c r="A136" s="151" t="s">
        <v>484</v>
      </c>
      <c r="B136" s="81">
        <f>VLOOKUP(A136,[1]Sheet1!$B$2:$F$234,2,FALSE)</f>
        <v>24</v>
      </c>
      <c r="C136" s="81">
        <f>VLOOKUP(A136,[1]Sheet1!$B$2:$F$234,3,FALSE)</f>
        <v>99</v>
      </c>
      <c r="D136" s="75" t="str">
        <f>VLOOKUP(A136,[1]Sheet1!$B$2:$F$234,4,FALSE)</f>
        <v>-</v>
      </c>
      <c r="E136" s="75" t="str">
        <f>VLOOKUP(A136,[1]Sheet1!$B$2:$F$234,5,FALSE)</f>
        <v>-</v>
      </c>
      <c r="F136" s="75" t="str">
        <f>VLOOKUP(A136,[1]Sheet1!$B$2:$I$234,6,FALSE)</f>
        <v>-</v>
      </c>
      <c r="G136" s="75" t="str">
        <f>VLOOKUP(A136,[1]Sheet1!$B$2:$I$234,7,FALSE)</f>
        <v>-</v>
      </c>
      <c r="H136" s="45">
        <f>VLOOKUP(A136,[1]Sheet1!$B$2:$J$234,8,FALSE)</f>
        <v>2</v>
      </c>
      <c r="I136" s="45">
        <f>VLOOKUP(A136,[1]Sheet1!$B$2:$J$234,9,FALSE)</f>
        <v>26</v>
      </c>
      <c r="J136" s="45">
        <f>VLOOKUP(A136,[1]Sheet1!$B$2:$L$234,10,FALSE)</f>
        <v>3</v>
      </c>
      <c r="K136" s="45">
        <f>VLOOKUP(A136,[1]Sheet1!$B$2:$L$234,11,FALSE)</f>
        <v>25</v>
      </c>
      <c r="L136" s="75" t="str">
        <f>VLOOKUP(A136,[1]Sheet1!$B$2:$N$234,12,FALSE)</f>
        <v>-</v>
      </c>
      <c r="M136" s="75" t="str">
        <f>VLOOKUP(A136,[1]Sheet1!$B$2:$N$234,13,FALSE)</f>
        <v>-</v>
      </c>
      <c r="N136" s="75" t="str">
        <f>VLOOKUP(A136,[1]Sheet1!$B$2:$P$234,14,FALSE)</f>
        <v>-</v>
      </c>
      <c r="O136" s="75" t="str">
        <f>VLOOKUP(A136,[1]Sheet1!$B$2:$P$234,15,FALSE)</f>
        <v>-</v>
      </c>
      <c r="P136" s="45" t="str">
        <f>VLOOKUP(A136,[1]Sheet1!$B$2:$R$234,16,FALSE)</f>
        <v>-</v>
      </c>
      <c r="Q136" s="45" t="str">
        <f>VLOOKUP(A136,[1]Sheet1!$B$2:$R$234,17,FALSE)</f>
        <v>-</v>
      </c>
      <c r="R136" s="45">
        <f>VLOOKUP(A136,[1]Sheet1!$B$2:$T$234,18,FALSE)</f>
        <v>5</v>
      </c>
      <c r="S136" s="45">
        <f>VLOOKUP(A136,[1]Sheet1!$B$2:$T$234,19,FALSE)</f>
        <v>9</v>
      </c>
      <c r="T136" s="45" t="str">
        <f>VLOOKUP(A136,[1]Sheet1!$B$2:$V$234,20,FALSE)</f>
        <v>-</v>
      </c>
      <c r="U136" s="45" t="str">
        <f>VLOOKUP(A136,[1]Sheet1!$B$2:$V$234,21,FALSE)</f>
        <v>-</v>
      </c>
      <c r="V136" s="45" t="str">
        <f>VLOOKUP(A136,[1]Sheet1!$B$2:$X$234,22,FALSE)</f>
        <v>-</v>
      </c>
      <c r="W136" s="45" t="str">
        <f>VLOOKUP(A136,[1]Sheet1!$B$2:$X$234,23,FALSE)</f>
        <v>-</v>
      </c>
      <c r="X136" s="45">
        <f>VLOOKUP(A136,[1]Sheet1!$B$2:$AL$234,24,FALSE)</f>
        <v>2</v>
      </c>
      <c r="Y136" s="45">
        <f>VLOOKUP(A136,[1]Sheet1!$B$2:$AM$234,25,FALSE)</f>
        <v>5</v>
      </c>
      <c r="Z136" s="45">
        <f>VLOOKUP(A136,[1]Sheet1!$B$2:$AB$234,26,FALSE)</f>
        <v>4</v>
      </c>
      <c r="AA136" s="45">
        <f>VLOOKUP(A136,[1]Sheet1!$B$2:$AB$234,27,FALSE)</f>
        <v>14</v>
      </c>
      <c r="AB136" s="45">
        <f>VLOOKUP(A136,[1]Sheet1!$B$2:$AD$234,28,FALSE)</f>
        <v>4</v>
      </c>
      <c r="AC136" s="45">
        <f>VLOOKUP(A136,[1]Sheet1!$B$2:$AD$234,29,FALSE)</f>
        <v>9</v>
      </c>
      <c r="AD136" s="45">
        <f>VLOOKUP(A136,[1]Sheet1!$B$2:$AF$234,30,FALSE)</f>
        <v>1</v>
      </c>
      <c r="AE136" s="45">
        <f>VLOOKUP(A136,[1]Sheet1!$B$2:$AF$234,31,FALSE)</f>
        <v>2</v>
      </c>
      <c r="AF136" s="45">
        <f>VLOOKUP(A136,[1]Sheet1!$B$2:$AH$234,32,FALSE)</f>
        <v>2</v>
      </c>
      <c r="AG136" s="45">
        <f>VLOOKUP(A136,[1]Sheet1!$B$2:$AH$234,33,FALSE)</f>
        <v>6</v>
      </c>
      <c r="AH136" s="75" t="str">
        <f>VLOOKUP(A136,[1]Sheet1!$B$2:$AJ$234,34,FALSE)</f>
        <v>-</v>
      </c>
      <c r="AI136" s="75" t="str">
        <f>VLOOKUP(A136,[1]Sheet1!$B$2:$AJ$234,35,FALSE)</f>
        <v>-</v>
      </c>
      <c r="AJ136" s="45">
        <f>VLOOKUP(A136,[1]Sheet1!$B$2:$AL$234,36,FALSE)</f>
        <v>1</v>
      </c>
      <c r="AK136" s="45">
        <f>VLOOKUP(A136,[1]Sheet1!$B$2:$AL$234,37,FALSE)</f>
        <v>3</v>
      </c>
    </row>
    <row r="137" spans="1:37" ht="14.25" customHeight="1">
      <c r="A137" s="151" t="s">
        <v>265</v>
      </c>
      <c r="B137" s="81">
        <f>VLOOKUP(A137,[1]Sheet1!$B$2:$F$234,2,FALSE)</f>
        <v>1</v>
      </c>
      <c r="C137" s="81">
        <f>VLOOKUP(A137,[1]Sheet1!$B$2:$F$234,3,FALSE)</f>
        <v>1</v>
      </c>
      <c r="D137" s="75" t="str">
        <f>VLOOKUP(A137,[1]Sheet1!$B$2:$F$234,4,FALSE)</f>
        <v>-</v>
      </c>
      <c r="E137" s="75" t="str">
        <f>VLOOKUP(A137,[1]Sheet1!$B$2:$F$234,5,FALSE)</f>
        <v>-</v>
      </c>
      <c r="F137" s="75" t="str">
        <f>VLOOKUP(A137,[1]Sheet1!$B$2:$I$234,6,FALSE)</f>
        <v>-</v>
      </c>
      <c r="G137" s="75" t="str">
        <f>VLOOKUP(A137,[1]Sheet1!$B$2:$I$234,7,FALSE)</f>
        <v>-</v>
      </c>
      <c r="H137" s="45" t="str">
        <f>VLOOKUP(A137,[1]Sheet1!$B$2:$J$234,8,FALSE)</f>
        <v>-</v>
      </c>
      <c r="I137" s="45" t="str">
        <f>VLOOKUP(A137,[1]Sheet1!$B$2:$J$234,9,FALSE)</f>
        <v>-</v>
      </c>
      <c r="J137" s="45" t="str">
        <f>VLOOKUP(A137,[1]Sheet1!$B$2:$L$234,10,FALSE)</f>
        <v>-</v>
      </c>
      <c r="K137" s="45" t="str">
        <f>VLOOKUP(A137,[1]Sheet1!$B$2:$L$234,11,FALSE)</f>
        <v>-</v>
      </c>
      <c r="L137" s="75" t="str">
        <f>VLOOKUP(A137,[1]Sheet1!$B$2:$N$234,12,FALSE)</f>
        <v>-</v>
      </c>
      <c r="M137" s="75" t="str">
        <f>VLOOKUP(A137,[1]Sheet1!$B$2:$N$234,13,FALSE)</f>
        <v>-</v>
      </c>
      <c r="N137" s="75" t="str">
        <f>VLOOKUP(A137,[1]Sheet1!$B$2:$P$234,14,FALSE)</f>
        <v>-</v>
      </c>
      <c r="O137" s="75" t="str">
        <f>VLOOKUP(A137,[1]Sheet1!$B$2:$P$234,15,FALSE)</f>
        <v>-</v>
      </c>
      <c r="P137" s="45" t="str">
        <f>VLOOKUP(A137,[1]Sheet1!$B$2:$R$234,16,FALSE)</f>
        <v>-</v>
      </c>
      <c r="Q137" s="45" t="str">
        <f>VLOOKUP(A137,[1]Sheet1!$B$2:$R$234,17,FALSE)</f>
        <v>-</v>
      </c>
      <c r="R137" s="45" t="str">
        <f>VLOOKUP(A137,[1]Sheet1!$B$2:$T$234,18,FALSE)</f>
        <v>-</v>
      </c>
      <c r="S137" s="45" t="str">
        <f>VLOOKUP(A137,[1]Sheet1!$B$2:$T$234,19,FALSE)</f>
        <v>-</v>
      </c>
      <c r="T137" s="45" t="str">
        <f>VLOOKUP(A137,[1]Sheet1!$B$2:$V$234,20,FALSE)</f>
        <v>-</v>
      </c>
      <c r="U137" s="45" t="str">
        <f>VLOOKUP(A137,[1]Sheet1!$B$2:$V$234,21,FALSE)</f>
        <v>-</v>
      </c>
      <c r="V137" s="45" t="str">
        <f>VLOOKUP(A137,[1]Sheet1!$B$2:$X$234,22,FALSE)</f>
        <v>-</v>
      </c>
      <c r="W137" s="45" t="str">
        <f>VLOOKUP(A137,[1]Sheet1!$B$2:$X$234,23,FALSE)</f>
        <v>-</v>
      </c>
      <c r="X137" s="45" t="str">
        <f>VLOOKUP(A137,[1]Sheet1!$B$2:$AL$234,24,FALSE)</f>
        <v>-</v>
      </c>
      <c r="Y137" s="45" t="str">
        <f>VLOOKUP(A137,[1]Sheet1!$B$2:$AM$234,25,FALSE)</f>
        <v>-</v>
      </c>
      <c r="Z137" s="45" t="str">
        <f>VLOOKUP(A137,[1]Sheet1!$B$2:$AB$234,26,FALSE)</f>
        <v>-</v>
      </c>
      <c r="AA137" s="45" t="str">
        <f>VLOOKUP(A137,[1]Sheet1!$B$2:$AB$234,27,FALSE)</f>
        <v>-</v>
      </c>
      <c r="AB137" s="45">
        <f>VLOOKUP(A137,[1]Sheet1!$B$2:$AD$234,28,FALSE)</f>
        <v>1</v>
      </c>
      <c r="AC137" s="45">
        <f>VLOOKUP(A137,[1]Sheet1!$B$2:$AD$234,29,FALSE)</f>
        <v>1</v>
      </c>
      <c r="AD137" s="45" t="str">
        <f>VLOOKUP(A137,[1]Sheet1!$B$2:$AF$234,30,FALSE)</f>
        <v>-</v>
      </c>
      <c r="AE137" s="45" t="str">
        <f>VLOOKUP(A137,[1]Sheet1!$B$2:$AF$234,31,FALSE)</f>
        <v>-</v>
      </c>
      <c r="AF137" s="45" t="str">
        <f>VLOOKUP(A137,[1]Sheet1!$B$2:$AH$234,32,FALSE)</f>
        <v>-</v>
      </c>
      <c r="AG137" s="45" t="str">
        <f>VLOOKUP(A137,[1]Sheet1!$B$2:$AH$234,33,FALSE)</f>
        <v>-</v>
      </c>
      <c r="AH137" s="75" t="str">
        <f>VLOOKUP(A137,[1]Sheet1!$B$2:$AJ$234,34,FALSE)</f>
        <v>-</v>
      </c>
      <c r="AI137" s="75" t="str">
        <f>VLOOKUP(A137,[1]Sheet1!$B$2:$AJ$234,35,FALSE)</f>
        <v>-</v>
      </c>
      <c r="AJ137" s="45" t="str">
        <f>VLOOKUP(A137,[1]Sheet1!$B$2:$AL$234,36,FALSE)</f>
        <v>-</v>
      </c>
      <c r="AK137" s="45" t="str">
        <f>VLOOKUP(A137,[1]Sheet1!$B$2:$AL$234,37,FALSE)</f>
        <v>-</v>
      </c>
    </row>
    <row r="138" spans="1:37" ht="14.25" customHeight="1">
      <c r="A138" s="151" t="s">
        <v>128</v>
      </c>
      <c r="B138" s="81">
        <f>VLOOKUP(A138,[1]Sheet1!$B$2:$F$234,2,FALSE)</f>
        <v>17</v>
      </c>
      <c r="C138" s="81">
        <f>VLOOKUP(A138,[1]Sheet1!$B$2:$F$234,3,FALSE)</f>
        <v>148</v>
      </c>
      <c r="D138" s="75" t="str">
        <f>VLOOKUP(A138,[1]Sheet1!$B$2:$F$234,4,FALSE)</f>
        <v>-</v>
      </c>
      <c r="E138" s="75" t="str">
        <f>VLOOKUP(A138,[1]Sheet1!$B$2:$F$234,5,FALSE)</f>
        <v>-</v>
      </c>
      <c r="F138" s="75" t="str">
        <f>VLOOKUP(A138,[1]Sheet1!$B$2:$I$234,6,FALSE)</f>
        <v>-</v>
      </c>
      <c r="G138" s="75" t="str">
        <f>VLOOKUP(A138,[1]Sheet1!$B$2:$I$234,7,FALSE)</f>
        <v>-</v>
      </c>
      <c r="H138" s="45">
        <f>VLOOKUP(A138,[1]Sheet1!$B$2:$J$234,8,FALSE)</f>
        <v>1</v>
      </c>
      <c r="I138" s="45">
        <f>VLOOKUP(A138,[1]Sheet1!$B$2:$J$234,9,FALSE)</f>
        <v>20</v>
      </c>
      <c r="J138" s="45">
        <f>VLOOKUP(A138,[1]Sheet1!$B$2:$L$234,10,FALSE)</f>
        <v>3</v>
      </c>
      <c r="K138" s="45">
        <f>VLOOKUP(A138,[1]Sheet1!$B$2:$L$234,11,FALSE)</f>
        <v>5</v>
      </c>
      <c r="L138" s="75" t="str">
        <f>VLOOKUP(A138,[1]Sheet1!$B$2:$N$234,12,FALSE)</f>
        <v>-</v>
      </c>
      <c r="M138" s="75" t="str">
        <f>VLOOKUP(A138,[1]Sheet1!$B$2:$N$234,13,FALSE)</f>
        <v>-</v>
      </c>
      <c r="N138" s="75" t="str">
        <f>VLOOKUP(A138,[1]Sheet1!$B$2:$P$234,14,FALSE)</f>
        <v>-</v>
      </c>
      <c r="O138" s="75" t="str">
        <f>VLOOKUP(A138,[1]Sheet1!$B$2:$P$234,15,FALSE)</f>
        <v>-</v>
      </c>
      <c r="P138" s="45" t="str">
        <f>VLOOKUP(A138,[1]Sheet1!$B$2:$R$234,16,FALSE)</f>
        <v>-</v>
      </c>
      <c r="Q138" s="45" t="str">
        <f>VLOOKUP(A138,[1]Sheet1!$B$2:$R$234,17,FALSE)</f>
        <v>-</v>
      </c>
      <c r="R138" s="45">
        <f>VLOOKUP(A138,[1]Sheet1!$B$2:$T$234,18,FALSE)</f>
        <v>5</v>
      </c>
      <c r="S138" s="45">
        <f>VLOOKUP(A138,[1]Sheet1!$B$2:$T$234,19,FALSE)</f>
        <v>31</v>
      </c>
      <c r="T138" s="45" t="str">
        <f>VLOOKUP(A138,[1]Sheet1!$B$2:$V$234,20,FALSE)</f>
        <v>-</v>
      </c>
      <c r="U138" s="45" t="str">
        <f>VLOOKUP(A138,[1]Sheet1!$B$2:$V$234,21,FALSE)</f>
        <v>-</v>
      </c>
      <c r="V138" s="45" t="str">
        <f>VLOOKUP(A138,[1]Sheet1!$B$2:$X$234,22,FALSE)</f>
        <v>-</v>
      </c>
      <c r="W138" s="45" t="str">
        <f>VLOOKUP(A138,[1]Sheet1!$B$2:$X$234,23,FALSE)</f>
        <v>-</v>
      </c>
      <c r="X138" s="45" t="str">
        <f>VLOOKUP(A138,[1]Sheet1!$B$2:$AL$234,24,FALSE)</f>
        <v>-</v>
      </c>
      <c r="Y138" s="45" t="str">
        <f>VLOOKUP(A138,[1]Sheet1!$B$2:$AM$234,25,FALSE)</f>
        <v>-</v>
      </c>
      <c r="Z138" s="45">
        <f>VLOOKUP(A138,[1]Sheet1!$B$2:$AB$234,26,FALSE)</f>
        <v>2</v>
      </c>
      <c r="AA138" s="45">
        <f>VLOOKUP(A138,[1]Sheet1!$B$2:$AB$234,27,FALSE)</f>
        <v>45</v>
      </c>
      <c r="AB138" s="45">
        <f>VLOOKUP(A138,[1]Sheet1!$B$2:$AD$234,28,FALSE)</f>
        <v>3</v>
      </c>
      <c r="AC138" s="45">
        <f>VLOOKUP(A138,[1]Sheet1!$B$2:$AD$234,29,FALSE)</f>
        <v>37</v>
      </c>
      <c r="AD138" s="45">
        <f>VLOOKUP(A138,[1]Sheet1!$B$2:$AF$234,30,FALSE)</f>
        <v>1</v>
      </c>
      <c r="AE138" s="45">
        <f>VLOOKUP(A138,[1]Sheet1!$B$2:$AF$234,31,FALSE)</f>
        <v>1</v>
      </c>
      <c r="AF138" s="45" t="str">
        <f>VLOOKUP(A138,[1]Sheet1!$B$2:$AH$234,32,FALSE)</f>
        <v>-</v>
      </c>
      <c r="AG138" s="45" t="str">
        <f>VLOOKUP(A138,[1]Sheet1!$B$2:$AH$234,33,FALSE)</f>
        <v>-</v>
      </c>
      <c r="AH138" s="75" t="str">
        <f>VLOOKUP(A138,[1]Sheet1!$B$2:$AJ$234,34,FALSE)</f>
        <v>-</v>
      </c>
      <c r="AI138" s="75" t="str">
        <f>VLOOKUP(A138,[1]Sheet1!$B$2:$AJ$234,35,FALSE)</f>
        <v>-</v>
      </c>
      <c r="AJ138" s="45">
        <f>VLOOKUP(A138,[1]Sheet1!$B$2:$AL$234,36,FALSE)</f>
        <v>2</v>
      </c>
      <c r="AK138" s="45">
        <f>VLOOKUP(A138,[1]Sheet1!$B$2:$AL$234,37,FALSE)</f>
        <v>9</v>
      </c>
    </row>
    <row r="139" spans="1:37" ht="14.25" customHeight="1">
      <c r="A139" s="151" t="s">
        <v>477</v>
      </c>
      <c r="B139" s="81">
        <f>VLOOKUP(A139,[1]Sheet1!$B$2:$F$234,2,FALSE)</f>
        <v>22</v>
      </c>
      <c r="C139" s="81">
        <f>VLOOKUP(A139,[1]Sheet1!$B$2:$F$234,3,FALSE)</f>
        <v>227</v>
      </c>
      <c r="D139" s="75" t="str">
        <f>VLOOKUP(A139,[1]Sheet1!$B$2:$F$234,4,FALSE)</f>
        <v>-</v>
      </c>
      <c r="E139" s="75" t="str">
        <f>VLOOKUP(A139,[1]Sheet1!$B$2:$F$234,5,FALSE)</f>
        <v>-</v>
      </c>
      <c r="F139" s="75" t="str">
        <f>VLOOKUP(A139,[1]Sheet1!$B$2:$I$234,6,FALSE)</f>
        <v>-</v>
      </c>
      <c r="G139" s="75" t="str">
        <f>VLOOKUP(A139,[1]Sheet1!$B$2:$I$234,7,FALSE)</f>
        <v>-</v>
      </c>
      <c r="H139" s="45">
        <f>VLOOKUP(A139,[1]Sheet1!$B$2:$J$234,8,FALSE)</f>
        <v>3</v>
      </c>
      <c r="I139" s="45">
        <f>VLOOKUP(A139,[1]Sheet1!$B$2:$J$234,9,FALSE)</f>
        <v>17</v>
      </c>
      <c r="J139" s="45">
        <f>VLOOKUP(A139,[1]Sheet1!$B$2:$L$234,10,FALSE)</f>
        <v>1</v>
      </c>
      <c r="K139" s="45">
        <f>VLOOKUP(A139,[1]Sheet1!$B$2:$L$234,11,FALSE)</f>
        <v>3</v>
      </c>
      <c r="L139" s="75" t="str">
        <f>VLOOKUP(A139,[1]Sheet1!$B$2:$N$234,12,FALSE)</f>
        <v>-</v>
      </c>
      <c r="M139" s="75" t="str">
        <f>VLOOKUP(A139,[1]Sheet1!$B$2:$N$234,13,FALSE)</f>
        <v>-</v>
      </c>
      <c r="N139" s="75" t="str">
        <f>VLOOKUP(A139,[1]Sheet1!$B$2:$P$234,14,FALSE)</f>
        <v>-</v>
      </c>
      <c r="O139" s="75" t="str">
        <f>VLOOKUP(A139,[1]Sheet1!$B$2:$P$234,15,FALSE)</f>
        <v>-</v>
      </c>
      <c r="P139" s="45" t="str">
        <f>VLOOKUP(A139,[1]Sheet1!$B$2:$R$234,16,FALSE)</f>
        <v>-</v>
      </c>
      <c r="Q139" s="45" t="str">
        <f>VLOOKUP(A139,[1]Sheet1!$B$2:$R$234,17,FALSE)</f>
        <v>-</v>
      </c>
      <c r="R139" s="45">
        <f>VLOOKUP(A139,[1]Sheet1!$B$2:$T$234,18,FALSE)</f>
        <v>6</v>
      </c>
      <c r="S139" s="45">
        <f>VLOOKUP(A139,[1]Sheet1!$B$2:$T$234,19,FALSE)</f>
        <v>33</v>
      </c>
      <c r="T139" s="45" t="str">
        <f>VLOOKUP(A139,[1]Sheet1!$B$2:$V$234,20,FALSE)</f>
        <v>-</v>
      </c>
      <c r="U139" s="45" t="str">
        <f>VLOOKUP(A139,[1]Sheet1!$B$2:$V$234,21,FALSE)</f>
        <v>-</v>
      </c>
      <c r="V139" s="45">
        <f>VLOOKUP(A139,[1]Sheet1!$B$2:$X$234,22,FALSE)</f>
        <v>1</v>
      </c>
      <c r="W139" s="45">
        <f>VLOOKUP(A139,[1]Sheet1!$B$2:$X$234,23,FALSE)</f>
        <v>2</v>
      </c>
      <c r="X139" s="45">
        <f>VLOOKUP(A139,[1]Sheet1!$B$2:$AL$234,24,FALSE)</f>
        <v>2</v>
      </c>
      <c r="Y139" s="45">
        <f>VLOOKUP(A139,[1]Sheet1!$B$2:$AM$234,25,FALSE)</f>
        <v>8</v>
      </c>
      <c r="Z139" s="45">
        <f>VLOOKUP(A139,[1]Sheet1!$B$2:$AB$234,26,FALSE)</f>
        <v>4</v>
      </c>
      <c r="AA139" s="45">
        <f>VLOOKUP(A139,[1]Sheet1!$B$2:$AB$234,27,FALSE)</f>
        <v>126</v>
      </c>
      <c r="AB139" s="45" t="str">
        <f>VLOOKUP(A139,[1]Sheet1!$B$2:$AD$234,28,FALSE)</f>
        <v>-</v>
      </c>
      <c r="AC139" s="45" t="str">
        <f>VLOOKUP(A139,[1]Sheet1!$B$2:$AD$234,29,FALSE)</f>
        <v>-</v>
      </c>
      <c r="AD139" s="45">
        <f>VLOOKUP(A139,[1]Sheet1!$B$2:$AF$234,30,FALSE)</f>
        <v>1</v>
      </c>
      <c r="AE139" s="45">
        <f>VLOOKUP(A139,[1]Sheet1!$B$2:$AF$234,31,FALSE)</f>
        <v>1</v>
      </c>
      <c r="AF139" s="45">
        <f>VLOOKUP(A139,[1]Sheet1!$B$2:$AH$234,32,FALSE)</f>
        <v>1</v>
      </c>
      <c r="AG139" s="45">
        <f>VLOOKUP(A139,[1]Sheet1!$B$2:$AH$234,33,FALSE)</f>
        <v>5</v>
      </c>
      <c r="AH139" s="75" t="str">
        <f>VLOOKUP(A139,[1]Sheet1!$B$2:$AJ$234,34,FALSE)</f>
        <v>-</v>
      </c>
      <c r="AI139" s="75" t="str">
        <f>VLOOKUP(A139,[1]Sheet1!$B$2:$AJ$234,35,FALSE)</f>
        <v>-</v>
      </c>
      <c r="AJ139" s="45">
        <f>VLOOKUP(A139,[1]Sheet1!$B$2:$AL$234,36,FALSE)</f>
        <v>3</v>
      </c>
      <c r="AK139" s="45">
        <f>VLOOKUP(A139,[1]Sheet1!$B$2:$AL$234,37,FALSE)</f>
        <v>32</v>
      </c>
    </row>
    <row r="140" spans="1:37" ht="14.25" customHeight="1">
      <c r="A140" s="151" t="s">
        <v>266</v>
      </c>
      <c r="B140" s="81">
        <f>VLOOKUP(A140,[1]Sheet1!$B$2:$F$234,2,FALSE)</f>
        <v>53</v>
      </c>
      <c r="C140" s="81">
        <f>VLOOKUP(A140,[1]Sheet1!$B$2:$F$234,3,FALSE)</f>
        <v>396</v>
      </c>
      <c r="D140" s="75">
        <f>VLOOKUP(A140,[1]Sheet1!$B$2:$F$234,4,FALSE)</f>
        <v>1</v>
      </c>
      <c r="E140" s="75">
        <f>VLOOKUP(A140,[1]Sheet1!$B$2:$F$234,5,FALSE)</f>
        <v>6</v>
      </c>
      <c r="F140" s="75" t="str">
        <f>VLOOKUP(A140,[1]Sheet1!$B$2:$I$234,6,FALSE)</f>
        <v>-</v>
      </c>
      <c r="G140" s="75" t="str">
        <f>VLOOKUP(A140,[1]Sheet1!$B$2:$I$234,7,FALSE)</f>
        <v>-</v>
      </c>
      <c r="H140" s="45">
        <f>VLOOKUP(A140,[1]Sheet1!$B$2:$J$234,8,FALSE)</f>
        <v>3</v>
      </c>
      <c r="I140" s="45">
        <f>VLOOKUP(A140,[1]Sheet1!$B$2:$J$234,9,FALSE)</f>
        <v>26</v>
      </c>
      <c r="J140" s="45">
        <f>VLOOKUP(A140,[1]Sheet1!$B$2:$L$234,10,FALSE)</f>
        <v>4</v>
      </c>
      <c r="K140" s="45">
        <f>VLOOKUP(A140,[1]Sheet1!$B$2:$L$234,11,FALSE)</f>
        <v>16</v>
      </c>
      <c r="L140" s="75" t="str">
        <f>VLOOKUP(A140,[1]Sheet1!$B$2:$N$234,12,FALSE)</f>
        <v>-</v>
      </c>
      <c r="M140" s="75" t="str">
        <f>VLOOKUP(A140,[1]Sheet1!$B$2:$N$234,13,FALSE)</f>
        <v>-</v>
      </c>
      <c r="N140" s="75" t="str">
        <f>VLOOKUP(A140,[1]Sheet1!$B$2:$P$234,14,FALSE)</f>
        <v>-</v>
      </c>
      <c r="O140" s="75" t="str">
        <f>VLOOKUP(A140,[1]Sheet1!$B$2:$P$234,15,FALSE)</f>
        <v>-</v>
      </c>
      <c r="P140" s="45" t="str">
        <f>VLOOKUP(A140,[1]Sheet1!$B$2:$R$234,16,FALSE)</f>
        <v>-</v>
      </c>
      <c r="Q140" s="45" t="str">
        <f>VLOOKUP(A140,[1]Sheet1!$B$2:$R$234,17,FALSE)</f>
        <v>-</v>
      </c>
      <c r="R140" s="45">
        <f>VLOOKUP(A140,[1]Sheet1!$B$2:$T$234,18,FALSE)</f>
        <v>17</v>
      </c>
      <c r="S140" s="45">
        <f>VLOOKUP(A140,[1]Sheet1!$B$2:$T$234,19,FALSE)</f>
        <v>126</v>
      </c>
      <c r="T140" s="45" t="str">
        <f>VLOOKUP(A140,[1]Sheet1!$B$2:$V$234,20,FALSE)</f>
        <v>-</v>
      </c>
      <c r="U140" s="45" t="str">
        <f>VLOOKUP(A140,[1]Sheet1!$B$2:$V$234,21,FALSE)</f>
        <v>-</v>
      </c>
      <c r="V140" s="45">
        <f>VLOOKUP(A140,[1]Sheet1!$B$2:$X$234,22,FALSE)</f>
        <v>4</v>
      </c>
      <c r="W140" s="45">
        <f>VLOOKUP(A140,[1]Sheet1!$B$2:$X$234,23,FALSE)</f>
        <v>28</v>
      </c>
      <c r="X140" s="45">
        <f>VLOOKUP(A140,[1]Sheet1!$B$2:$AL$234,24,FALSE)</f>
        <v>4</v>
      </c>
      <c r="Y140" s="45">
        <f>VLOOKUP(A140,[1]Sheet1!$B$2:$AM$234,25,FALSE)</f>
        <v>10</v>
      </c>
      <c r="Z140" s="45">
        <f>VLOOKUP(A140,[1]Sheet1!$B$2:$AB$234,26,FALSE)</f>
        <v>1</v>
      </c>
      <c r="AA140" s="45">
        <f>VLOOKUP(A140,[1]Sheet1!$B$2:$AB$234,27,FALSE)</f>
        <v>1</v>
      </c>
      <c r="AB140" s="45">
        <f>VLOOKUP(A140,[1]Sheet1!$B$2:$AD$234,28,FALSE)</f>
        <v>2</v>
      </c>
      <c r="AC140" s="45">
        <f>VLOOKUP(A140,[1]Sheet1!$B$2:$AD$234,29,FALSE)</f>
        <v>4</v>
      </c>
      <c r="AD140" s="45">
        <f>VLOOKUP(A140,[1]Sheet1!$B$2:$AF$234,30,FALSE)</f>
        <v>4</v>
      </c>
      <c r="AE140" s="45">
        <f>VLOOKUP(A140,[1]Sheet1!$B$2:$AF$234,31,FALSE)</f>
        <v>47</v>
      </c>
      <c r="AF140" s="45">
        <f>VLOOKUP(A140,[1]Sheet1!$B$2:$AH$234,32,FALSE)</f>
        <v>10</v>
      </c>
      <c r="AG140" s="45">
        <f>VLOOKUP(A140,[1]Sheet1!$B$2:$AH$234,33,FALSE)</f>
        <v>124</v>
      </c>
      <c r="AH140" s="75" t="str">
        <f>VLOOKUP(A140,[1]Sheet1!$B$2:$AJ$234,34,FALSE)</f>
        <v>-</v>
      </c>
      <c r="AI140" s="75" t="str">
        <f>VLOOKUP(A140,[1]Sheet1!$B$2:$AJ$234,35,FALSE)</f>
        <v>-</v>
      </c>
      <c r="AJ140" s="45">
        <f>VLOOKUP(A140,[1]Sheet1!$B$2:$AL$234,36,FALSE)</f>
        <v>3</v>
      </c>
      <c r="AK140" s="45">
        <f>VLOOKUP(A140,[1]Sheet1!$B$2:$AL$234,37,FALSE)</f>
        <v>8</v>
      </c>
    </row>
    <row r="141" spans="1:37" ht="14.25" customHeight="1">
      <c r="A141" s="151" t="s">
        <v>206</v>
      </c>
      <c r="B141" s="81">
        <f>VLOOKUP(A141,[1]Sheet1!$B$2:$F$234,2,FALSE)</f>
        <v>14</v>
      </c>
      <c r="C141" s="81">
        <f>VLOOKUP(A141,[1]Sheet1!$B$2:$F$234,3,FALSE)</f>
        <v>117</v>
      </c>
      <c r="D141" s="75">
        <f>VLOOKUP(A141,[1]Sheet1!$B$2:$F$234,4,FALSE)</f>
        <v>1</v>
      </c>
      <c r="E141" s="75">
        <f>VLOOKUP(A141,[1]Sheet1!$B$2:$F$234,5,FALSE)</f>
        <v>16</v>
      </c>
      <c r="F141" s="75" t="str">
        <f>VLOOKUP(A141,[1]Sheet1!$B$2:$I$234,6,FALSE)</f>
        <v>-</v>
      </c>
      <c r="G141" s="75" t="str">
        <f>VLOOKUP(A141,[1]Sheet1!$B$2:$I$234,7,FALSE)</f>
        <v>-</v>
      </c>
      <c r="H141" s="45">
        <f>VLOOKUP(A141,[1]Sheet1!$B$2:$J$234,8,FALSE)</f>
        <v>2</v>
      </c>
      <c r="I141" s="45">
        <f>VLOOKUP(A141,[1]Sheet1!$B$2:$J$234,9,FALSE)</f>
        <v>4</v>
      </c>
      <c r="J141" s="45">
        <f>VLOOKUP(A141,[1]Sheet1!$B$2:$L$234,10,FALSE)</f>
        <v>2</v>
      </c>
      <c r="K141" s="45">
        <f>VLOOKUP(A141,[1]Sheet1!$B$2:$L$234,11,FALSE)</f>
        <v>17</v>
      </c>
      <c r="L141" s="75" t="str">
        <f>VLOOKUP(A141,[1]Sheet1!$B$2:$N$234,12,FALSE)</f>
        <v>-</v>
      </c>
      <c r="M141" s="75" t="str">
        <f>VLOOKUP(A141,[1]Sheet1!$B$2:$N$234,13,FALSE)</f>
        <v>-</v>
      </c>
      <c r="N141" s="75" t="str">
        <f>VLOOKUP(A141,[1]Sheet1!$B$2:$P$234,14,FALSE)</f>
        <v>-</v>
      </c>
      <c r="O141" s="75" t="str">
        <f>VLOOKUP(A141,[1]Sheet1!$B$2:$P$234,15,FALSE)</f>
        <v>-</v>
      </c>
      <c r="P141" s="45" t="str">
        <f>VLOOKUP(A141,[1]Sheet1!$B$2:$R$234,16,FALSE)</f>
        <v>-</v>
      </c>
      <c r="Q141" s="45" t="str">
        <f>VLOOKUP(A141,[1]Sheet1!$B$2:$R$234,17,FALSE)</f>
        <v>-</v>
      </c>
      <c r="R141" s="45">
        <f>VLOOKUP(A141,[1]Sheet1!$B$2:$T$234,18,FALSE)</f>
        <v>3</v>
      </c>
      <c r="S141" s="45">
        <f>VLOOKUP(A141,[1]Sheet1!$B$2:$T$234,19,FALSE)</f>
        <v>42</v>
      </c>
      <c r="T141" s="45" t="str">
        <f>VLOOKUP(A141,[1]Sheet1!$B$2:$V$234,20,FALSE)</f>
        <v>-</v>
      </c>
      <c r="U141" s="45" t="str">
        <f>VLOOKUP(A141,[1]Sheet1!$B$2:$V$234,21,FALSE)</f>
        <v>-</v>
      </c>
      <c r="V141" s="45" t="str">
        <f>VLOOKUP(A141,[1]Sheet1!$B$2:$X$234,22,FALSE)</f>
        <v>-</v>
      </c>
      <c r="W141" s="45" t="str">
        <f>VLOOKUP(A141,[1]Sheet1!$B$2:$X$234,23,FALSE)</f>
        <v>-</v>
      </c>
      <c r="X141" s="45">
        <f>VLOOKUP(A141,[1]Sheet1!$B$2:$AL$234,24,FALSE)</f>
        <v>1</v>
      </c>
      <c r="Y141" s="45">
        <f>VLOOKUP(A141,[1]Sheet1!$B$2:$AM$234,25,FALSE)</f>
        <v>3</v>
      </c>
      <c r="Z141" s="45">
        <f>VLOOKUP(A141,[1]Sheet1!$B$2:$AB$234,26,FALSE)</f>
        <v>1</v>
      </c>
      <c r="AA141" s="45">
        <f>VLOOKUP(A141,[1]Sheet1!$B$2:$AB$234,27,FALSE)</f>
        <v>1</v>
      </c>
      <c r="AB141" s="45" t="str">
        <f>VLOOKUP(A141,[1]Sheet1!$B$2:$AD$234,28,FALSE)</f>
        <v>-</v>
      </c>
      <c r="AC141" s="45" t="str">
        <f>VLOOKUP(A141,[1]Sheet1!$B$2:$AD$234,29,FALSE)</f>
        <v>-</v>
      </c>
      <c r="AD141" s="45" t="str">
        <f>VLOOKUP(A141,[1]Sheet1!$B$2:$AF$234,30,FALSE)</f>
        <v>-</v>
      </c>
      <c r="AE141" s="45" t="str">
        <f>VLOOKUP(A141,[1]Sheet1!$B$2:$AF$234,31,FALSE)</f>
        <v>-</v>
      </c>
      <c r="AF141" s="45">
        <f>VLOOKUP(A141,[1]Sheet1!$B$2:$AH$234,32,FALSE)</f>
        <v>2</v>
      </c>
      <c r="AG141" s="45">
        <f>VLOOKUP(A141,[1]Sheet1!$B$2:$AH$234,33,FALSE)</f>
        <v>32</v>
      </c>
      <c r="AH141" s="75" t="str">
        <f>VLOOKUP(A141,[1]Sheet1!$B$2:$AJ$234,34,FALSE)</f>
        <v>-</v>
      </c>
      <c r="AI141" s="75" t="str">
        <f>VLOOKUP(A141,[1]Sheet1!$B$2:$AJ$234,35,FALSE)</f>
        <v>-</v>
      </c>
      <c r="AJ141" s="45">
        <f>VLOOKUP(A141,[1]Sheet1!$B$2:$AL$234,36,FALSE)</f>
        <v>2</v>
      </c>
      <c r="AK141" s="45">
        <f>VLOOKUP(A141,[1]Sheet1!$B$2:$AL$234,37,FALSE)</f>
        <v>2</v>
      </c>
    </row>
    <row r="142" spans="1:37" ht="14.25" customHeight="1">
      <c r="A142" s="151" t="s">
        <v>155</v>
      </c>
      <c r="B142" s="81">
        <f>VLOOKUP(A142,[1]Sheet1!$B$2:$F$234,2,FALSE)</f>
        <v>6</v>
      </c>
      <c r="C142" s="81">
        <f>VLOOKUP(A142,[1]Sheet1!$B$2:$F$234,3,FALSE)</f>
        <v>40</v>
      </c>
      <c r="D142" s="75" t="str">
        <f>VLOOKUP(A142,[1]Sheet1!$B$2:$F$234,4,FALSE)</f>
        <v>-</v>
      </c>
      <c r="E142" s="75" t="str">
        <f>VLOOKUP(A142,[1]Sheet1!$B$2:$F$234,5,FALSE)</f>
        <v>-</v>
      </c>
      <c r="F142" s="75" t="str">
        <f>VLOOKUP(A142,[1]Sheet1!$B$2:$I$234,6,FALSE)</f>
        <v>-</v>
      </c>
      <c r="G142" s="75" t="str">
        <f>VLOOKUP(A142,[1]Sheet1!$B$2:$I$234,7,FALSE)</f>
        <v>-</v>
      </c>
      <c r="H142" s="45">
        <f>VLOOKUP(A142,[1]Sheet1!$B$2:$J$234,8,FALSE)</f>
        <v>1</v>
      </c>
      <c r="I142" s="45">
        <f>VLOOKUP(A142,[1]Sheet1!$B$2:$J$234,9,FALSE)</f>
        <v>1</v>
      </c>
      <c r="J142" s="45" t="str">
        <f>VLOOKUP(A142,[1]Sheet1!$B$2:$L$234,10,FALSE)</f>
        <v>-</v>
      </c>
      <c r="K142" s="45" t="str">
        <f>VLOOKUP(A142,[1]Sheet1!$B$2:$L$234,11,FALSE)</f>
        <v>-</v>
      </c>
      <c r="L142" s="75" t="str">
        <f>VLOOKUP(A142,[1]Sheet1!$B$2:$N$234,12,FALSE)</f>
        <v>-</v>
      </c>
      <c r="M142" s="75" t="str">
        <f>VLOOKUP(A142,[1]Sheet1!$B$2:$N$234,13,FALSE)</f>
        <v>-</v>
      </c>
      <c r="N142" s="75" t="str">
        <f>VLOOKUP(A142,[1]Sheet1!$B$2:$P$234,14,FALSE)</f>
        <v>-</v>
      </c>
      <c r="O142" s="75" t="str">
        <f>VLOOKUP(A142,[1]Sheet1!$B$2:$P$234,15,FALSE)</f>
        <v>-</v>
      </c>
      <c r="P142" s="45">
        <f>VLOOKUP(A142,[1]Sheet1!$B$2:$R$234,16,FALSE)</f>
        <v>2</v>
      </c>
      <c r="Q142" s="45">
        <f>VLOOKUP(A142,[1]Sheet1!$B$2:$R$234,17,FALSE)</f>
        <v>32</v>
      </c>
      <c r="R142" s="45">
        <f>VLOOKUP(A142,[1]Sheet1!$B$2:$T$234,18,FALSE)</f>
        <v>1</v>
      </c>
      <c r="S142" s="45">
        <f>VLOOKUP(A142,[1]Sheet1!$B$2:$T$234,19,FALSE)</f>
        <v>3</v>
      </c>
      <c r="T142" s="45" t="str">
        <f>VLOOKUP(A142,[1]Sheet1!$B$2:$V$234,20,FALSE)</f>
        <v>-</v>
      </c>
      <c r="U142" s="45" t="str">
        <f>VLOOKUP(A142,[1]Sheet1!$B$2:$V$234,21,FALSE)</f>
        <v>-</v>
      </c>
      <c r="V142" s="45" t="str">
        <f>VLOOKUP(A142,[1]Sheet1!$B$2:$X$234,22,FALSE)</f>
        <v>-</v>
      </c>
      <c r="W142" s="45" t="str">
        <f>VLOOKUP(A142,[1]Sheet1!$B$2:$X$234,23,FALSE)</f>
        <v>-</v>
      </c>
      <c r="X142" s="45" t="str">
        <f>VLOOKUP(A142,[1]Sheet1!$B$2:$AL$234,24,FALSE)</f>
        <v>-</v>
      </c>
      <c r="Y142" s="45" t="str">
        <f>VLOOKUP(A142,[1]Sheet1!$B$2:$AM$234,25,FALSE)</f>
        <v>-</v>
      </c>
      <c r="Z142" s="45" t="str">
        <f>VLOOKUP(A142,[1]Sheet1!$B$2:$AB$234,26,FALSE)</f>
        <v>-</v>
      </c>
      <c r="AA142" s="45" t="str">
        <f>VLOOKUP(A142,[1]Sheet1!$B$2:$AB$234,27,FALSE)</f>
        <v>-</v>
      </c>
      <c r="AB142" s="45" t="str">
        <f>VLOOKUP(A142,[1]Sheet1!$B$2:$AD$234,28,FALSE)</f>
        <v>-</v>
      </c>
      <c r="AC142" s="45" t="str">
        <f>VLOOKUP(A142,[1]Sheet1!$B$2:$AD$234,29,FALSE)</f>
        <v>-</v>
      </c>
      <c r="AD142" s="45" t="str">
        <f>VLOOKUP(A142,[1]Sheet1!$B$2:$AF$234,30,FALSE)</f>
        <v>-</v>
      </c>
      <c r="AE142" s="45" t="str">
        <f>VLOOKUP(A142,[1]Sheet1!$B$2:$AF$234,31,FALSE)</f>
        <v>-</v>
      </c>
      <c r="AF142" s="45">
        <f>VLOOKUP(A142,[1]Sheet1!$B$2:$AH$234,32,FALSE)</f>
        <v>1</v>
      </c>
      <c r="AG142" s="45">
        <f>VLOOKUP(A142,[1]Sheet1!$B$2:$AH$234,33,FALSE)</f>
        <v>2</v>
      </c>
      <c r="AH142" s="75" t="str">
        <f>VLOOKUP(A142,[1]Sheet1!$B$2:$AJ$234,34,FALSE)</f>
        <v>-</v>
      </c>
      <c r="AI142" s="75" t="str">
        <f>VLOOKUP(A142,[1]Sheet1!$B$2:$AJ$234,35,FALSE)</f>
        <v>-</v>
      </c>
      <c r="AJ142" s="45">
        <f>VLOOKUP(A142,[1]Sheet1!$B$2:$AL$234,36,FALSE)</f>
        <v>1</v>
      </c>
      <c r="AK142" s="45">
        <f>VLOOKUP(A142,[1]Sheet1!$B$2:$AL$234,37,FALSE)</f>
        <v>2</v>
      </c>
    </row>
    <row r="143" spans="1:37" ht="14.25" customHeight="1">
      <c r="A143" s="151" t="s">
        <v>487</v>
      </c>
      <c r="B143" s="81">
        <f>VLOOKUP(A143,[1]Sheet1!$B$2:$F$234,2,FALSE)</f>
        <v>30</v>
      </c>
      <c r="C143" s="81">
        <f>VLOOKUP(A143,[1]Sheet1!$B$2:$F$234,3,FALSE)</f>
        <v>361</v>
      </c>
      <c r="D143" s="75" t="str">
        <f>VLOOKUP(A143,[1]Sheet1!$B$2:$F$234,4,FALSE)</f>
        <v>-</v>
      </c>
      <c r="E143" s="75" t="str">
        <f>VLOOKUP(A143,[1]Sheet1!$B$2:$F$234,5,FALSE)</f>
        <v>-</v>
      </c>
      <c r="F143" s="75" t="str">
        <f>VLOOKUP(A143,[1]Sheet1!$B$2:$I$234,6,FALSE)</f>
        <v>-</v>
      </c>
      <c r="G143" s="75" t="str">
        <f>VLOOKUP(A143,[1]Sheet1!$B$2:$I$234,7,FALSE)</f>
        <v>-</v>
      </c>
      <c r="H143" s="45">
        <f>VLOOKUP(A143,[1]Sheet1!$B$2:$J$234,8,FALSE)</f>
        <v>2</v>
      </c>
      <c r="I143" s="45">
        <f>VLOOKUP(A143,[1]Sheet1!$B$2:$J$234,9,FALSE)</f>
        <v>23</v>
      </c>
      <c r="J143" s="45" t="str">
        <f>VLOOKUP(A143,[1]Sheet1!$B$2:$L$234,10,FALSE)</f>
        <v>-</v>
      </c>
      <c r="K143" s="45" t="str">
        <f>VLOOKUP(A143,[1]Sheet1!$B$2:$L$234,11,FALSE)</f>
        <v>-</v>
      </c>
      <c r="L143" s="75" t="str">
        <f>VLOOKUP(A143,[1]Sheet1!$B$2:$N$234,12,FALSE)</f>
        <v>-</v>
      </c>
      <c r="M143" s="75" t="str">
        <f>VLOOKUP(A143,[1]Sheet1!$B$2:$N$234,13,FALSE)</f>
        <v>-</v>
      </c>
      <c r="N143" s="75" t="str">
        <f>VLOOKUP(A143,[1]Sheet1!$B$2:$P$234,14,FALSE)</f>
        <v>-</v>
      </c>
      <c r="O143" s="75" t="str">
        <f>VLOOKUP(A143,[1]Sheet1!$B$2:$P$234,15,FALSE)</f>
        <v>-</v>
      </c>
      <c r="P143" s="45" t="str">
        <f>VLOOKUP(A143,[1]Sheet1!$B$2:$R$234,16,FALSE)</f>
        <v>-</v>
      </c>
      <c r="Q143" s="45" t="str">
        <f>VLOOKUP(A143,[1]Sheet1!$B$2:$R$234,17,FALSE)</f>
        <v>-</v>
      </c>
      <c r="R143" s="45">
        <f>VLOOKUP(A143,[1]Sheet1!$B$2:$T$234,18,FALSE)</f>
        <v>11</v>
      </c>
      <c r="S143" s="45">
        <f>VLOOKUP(A143,[1]Sheet1!$B$2:$T$234,19,FALSE)</f>
        <v>210</v>
      </c>
      <c r="T143" s="45">
        <f>VLOOKUP(A143,[1]Sheet1!$B$2:$V$234,20,FALSE)</f>
        <v>2</v>
      </c>
      <c r="U143" s="45">
        <f>VLOOKUP(A143,[1]Sheet1!$B$2:$V$234,21,FALSE)</f>
        <v>3</v>
      </c>
      <c r="V143" s="45">
        <f>VLOOKUP(A143,[1]Sheet1!$B$2:$X$234,22,FALSE)</f>
        <v>2</v>
      </c>
      <c r="W143" s="45">
        <f>VLOOKUP(A143,[1]Sheet1!$B$2:$X$234,23,FALSE)</f>
        <v>4</v>
      </c>
      <c r="X143" s="45">
        <f>VLOOKUP(A143,[1]Sheet1!$B$2:$AL$234,24,FALSE)</f>
        <v>1</v>
      </c>
      <c r="Y143" s="45">
        <f>VLOOKUP(A143,[1]Sheet1!$B$2:$AM$234,25,FALSE)</f>
        <v>3</v>
      </c>
      <c r="Z143" s="45">
        <f>VLOOKUP(A143,[1]Sheet1!$B$2:$AB$234,26,FALSE)</f>
        <v>1</v>
      </c>
      <c r="AA143" s="45">
        <f>VLOOKUP(A143,[1]Sheet1!$B$2:$AB$234,27,FALSE)</f>
        <v>7</v>
      </c>
      <c r="AB143" s="45">
        <f>VLOOKUP(A143,[1]Sheet1!$B$2:$AD$234,28,FALSE)</f>
        <v>4</v>
      </c>
      <c r="AC143" s="45">
        <f>VLOOKUP(A143,[1]Sheet1!$B$2:$AD$234,29,FALSE)</f>
        <v>13</v>
      </c>
      <c r="AD143" s="45">
        <f>VLOOKUP(A143,[1]Sheet1!$B$2:$AF$234,30,FALSE)</f>
        <v>2</v>
      </c>
      <c r="AE143" s="45">
        <f>VLOOKUP(A143,[1]Sheet1!$B$2:$AF$234,31,FALSE)</f>
        <v>6</v>
      </c>
      <c r="AF143" s="45">
        <f>VLOOKUP(A143,[1]Sheet1!$B$2:$AH$234,32,FALSE)</f>
        <v>3</v>
      </c>
      <c r="AG143" s="45">
        <f>VLOOKUP(A143,[1]Sheet1!$B$2:$AH$234,33,FALSE)</f>
        <v>10</v>
      </c>
      <c r="AH143" s="75" t="str">
        <f>VLOOKUP(A143,[1]Sheet1!$B$2:$AJ$234,34,FALSE)</f>
        <v>-</v>
      </c>
      <c r="AI143" s="75" t="str">
        <f>VLOOKUP(A143,[1]Sheet1!$B$2:$AJ$234,35,FALSE)</f>
        <v>-</v>
      </c>
      <c r="AJ143" s="45">
        <f>VLOOKUP(A143,[1]Sheet1!$B$2:$AL$234,36,FALSE)</f>
        <v>2</v>
      </c>
      <c r="AK143" s="45">
        <f>VLOOKUP(A143,[1]Sheet1!$B$2:$AL$234,37,FALSE)</f>
        <v>82</v>
      </c>
    </row>
    <row r="144" spans="1:37" ht="14.25" customHeight="1">
      <c r="A144" s="151" t="s">
        <v>488</v>
      </c>
      <c r="B144" s="81">
        <f>VLOOKUP(A144,[1]Sheet1!$B$2:$F$234,2,FALSE)</f>
        <v>45</v>
      </c>
      <c r="C144" s="81">
        <f>VLOOKUP(A144,[1]Sheet1!$B$2:$F$234,3,FALSE)</f>
        <v>228</v>
      </c>
      <c r="D144" s="75" t="str">
        <f>VLOOKUP(A144,[1]Sheet1!$B$2:$F$234,4,FALSE)</f>
        <v>-</v>
      </c>
      <c r="E144" s="75" t="str">
        <f>VLOOKUP(A144,[1]Sheet1!$B$2:$F$234,5,FALSE)</f>
        <v>-</v>
      </c>
      <c r="F144" s="75" t="str">
        <f>VLOOKUP(A144,[1]Sheet1!$B$2:$I$234,6,FALSE)</f>
        <v>-</v>
      </c>
      <c r="G144" s="75" t="str">
        <f>VLOOKUP(A144,[1]Sheet1!$B$2:$I$234,7,FALSE)</f>
        <v>-</v>
      </c>
      <c r="H144" s="45" t="str">
        <f>VLOOKUP(A144,[1]Sheet1!$B$2:$J$234,8,FALSE)</f>
        <v>-</v>
      </c>
      <c r="I144" s="45" t="str">
        <f>VLOOKUP(A144,[1]Sheet1!$B$2:$J$234,9,FALSE)</f>
        <v>-</v>
      </c>
      <c r="J144" s="45">
        <f>VLOOKUP(A144,[1]Sheet1!$B$2:$L$234,10,FALSE)</f>
        <v>3</v>
      </c>
      <c r="K144" s="45">
        <f>VLOOKUP(A144,[1]Sheet1!$B$2:$L$234,11,FALSE)</f>
        <v>19</v>
      </c>
      <c r="L144" s="75" t="str">
        <f>VLOOKUP(A144,[1]Sheet1!$B$2:$N$234,12,FALSE)</f>
        <v>-</v>
      </c>
      <c r="M144" s="75" t="str">
        <f>VLOOKUP(A144,[1]Sheet1!$B$2:$N$234,13,FALSE)</f>
        <v>-</v>
      </c>
      <c r="N144" s="75" t="str">
        <f>VLOOKUP(A144,[1]Sheet1!$B$2:$P$234,14,FALSE)</f>
        <v>-</v>
      </c>
      <c r="O144" s="75" t="str">
        <f>VLOOKUP(A144,[1]Sheet1!$B$2:$P$234,15,FALSE)</f>
        <v>-</v>
      </c>
      <c r="P144" s="45" t="str">
        <f>VLOOKUP(A144,[1]Sheet1!$B$2:$R$234,16,FALSE)</f>
        <v>-</v>
      </c>
      <c r="Q144" s="45" t="str">
        <f>VLOOKUP(A144,[1]Sheet1!$B$2:$R$234,17,FALSE)</f>
        <v>-</v>
      </c>
      <c r="R144" s="45">
        <f>VLOOKUP(A144,[1]Sheet1!$B$2:$T$234,18,FALSE)</f>
        <v>10</v>
      </c>
      <c r="S144" s="45">
        <f>VLOOKUP(A144,[1]Sheet1!$B$2:$T$234,19,FALSE)</f>
        <v>84</v>
      </c>
      <c r="T144" s="45">
        <f>VLOOKUP(A144,[1]Sheet1!$B$2:$V$234,20,FALSE)</f>
        <v>1</v>
      </c>
      <c r="U144" s="45">
        <f>VLOOKUP(A144,[1]Sheet1!$B$2:$V$234,21,FALSE)</f>
        <v>9</v>
      </c>
      <c r="V144" s="45">
        <f>VLOOKUP(A144,[1]Sheet1!$B$2:$X$234,22,FALSE)</f>
        <v>4</v>
      </c>
      <c r="W144" s="45">
        <f>VLOOKUP(A144,[1]Sheet1!$B$2:$X$234,23,FALSE)</f>
        <v>5</v>
      </c>
      <c r="X144" s="45">
        <f>VLOOKUP(A144,[1]Sheet1!$B$2:$AL$234,24,FALSE)</f>
        <v>1</v>
      </c>
      <c r="Y144" s="45">
        <f>VLOOKUP(A144,[1]Sheet1!$B$2:$AM$234,25,FALSE)</f>
        <v>2</v>
      </c>
      <c r="Z144" s="45">
        <f>VLOOKUP(A144,[1]Sheet1!$B$2:$AB$234,26,FALSE)</f>
        <v>6</v>
      </c>
      <c r="AA144" s="45">
        <f>VLOOKUP(A144,[1]Sheet1!$B$2:$AB$234,27,FALSE)</f>
        <v>26</v>
      </c>
      <c r="AB144" s="45">
        <f>VLOOKUP(A144,[1]Sheet1!$B$2:$AD$234,28,FALSE)</f>
        <v>8</v>
      </c>
      <c r="AC144" s="45">
        <f>VLOOKUP(A144,[1]Sheet1!$B$2:$AD$234,29,FALSE)</f>
        <v>35</v>
      </c>
      <c r="AD144" s="45">
        <f>VLOOKUP(A144,[1]Sheet1!$B$2:$AF$234,30,FALSE)</f>
        <v>2</v>
      </c>
      <c r="AE144" s="45">
        <f>VLOOKUP(A144,[1]Sheet1!$B$2:$AF$234,31,FALSE)</f>
        <v>6</v>
      </c>
      <c r="AF144" s="45">
        <f>VLOOKUP(A144,[1]Sheet1!$B$2:$AH$234,32,FALSE)</f>
        <v>5</v>
      </c>
      <c r="AG144" s="45">
        <f>VLOOKUP(A144,[1]Sheet1!$B$2:$AH$234,33,FALSE)</f>
        <v>26</v>
      </c>
      <c r="AH144" s="75" t="str">
        <f>VLOOKUP(A144,[1]Sheet1!$B$2:$AJ$234,34,FALSE)</f>
        <v>-</v>
      </c>
      <c r="AI144" s="75" t="str">
        <f>VLOOKUP(A144,[1]Sheet1!$B$2:$AJ$234,35,FALSE)</f>
        <v>-</v>
      </c>
      <c r="AJ144" s="45">
        <f>VLOOKUP(A144,[1]Sheet1!$B$2:$AL$234,36,FALSE)</f>
        <v>5</v>
      </c>
      <c r="AK144" s="45">
        <f>VLOOKUP(A144,[1]Sheet1!$B$2:$AL$234,37,FALSE)</f>
        <v>16</v>
      </c>
    </row>
    <row r="145" spans="1:37" ht="14.25" customHeight="1">
      <c r="A145" s="151" t="s">
        <v>468</v>
      </c>
      <c r="B145" s="81">
        <f>VLOOKUP(A145,[1]Sheet1!$B$2:$F$234,2,FALSE)</f>
        <v>14</v>
      </c>
      <c r="C145" s="81">
        <f>VLOOKUP(A145,[1]Sheet1!$B$2:$F$234,3,FALSE)</f>
        <v>89</v>
      </c>
      <c r="D145" s="75" t="str">
        <f>VLOOKUP(A145,[1]Sheet1!$B$2:$F$234,4,FALSE)</f>
        <v>-</v>
      </c>
      <c r="E145" s="75" t="str">
        <f>VLOOKUP(A145,[1]Sheet1!$B$2:$F$234,5,FALSE)</f>
        <v>-</v>
      </c>
      <c r="F145" s="75" t="str">
        <f>VLOOKUP(A145,[1]Sheet1!$B$2:$I$234,6,FALSE)</f>
        <v>-</v>
      </c>
      <c r="G145" s="75" t="str">
        <f>VLOOKUP(A145,[1]Sheet1!$B$2:$I$234,7,FALSE)</f>
        <v>-</v>
      </c>
      <c r="H145" s="45" t="str">
        <f>VLOOKUP(A145,[1]Sheet1!$B$2:$J$234,8,FALSE)</f>
        <v>-</v>
      </c>
      <c r="I145" s="45" t="str">
        <f>VLOOKUP(A145,[1]Sheet1!$B$2:$J$234,9,FALSE)</f>
        <v>-</v>
      </c>
      <c r="J145" s="45">
        <f>VLOOKUP(A145,[1]Sheet1!$B$2:$L$234,10,FALSE)</f>
        <v>3</v>
      </c>
      <c r="K145" s="45">
        <f>VLOOKUP(A145,[1]Sheet1!$B$2:$L$234,11,FALSE)</f>
        <v>21</v>
      </c>
      <c r="L145" s="75" t="str">
        <f>VLOOKUP(A145,[1]Sheet1!$B$2:$N$234,12,FALSE)</f>
        <v>-</v>
      </c>
      <c r="M145" s="75" t="str">
        <f>VLOOKUP(A145,[1]Sheet1!$B$2:$N$234,13,FALSE)</f>
        <v>-</v>
      </c>
      <c r="N145" s="75" t="str">
        <f>VLOOKUP(A145,[1]Sheet1!$B$2:$P$234,14,FALSE)</f>
        <v>-</v>
      </c>
      <c r="O145" s="75" t="str">
        <f>VLOOKUP(A145,[1]Sheet1!$B$2:$P$234,15,FALSE)</f>
        <v>-</v>
      </c>
      <c r="P145" s="45" t="str">
        <f>VLOOKUP(A145,[1]Sheet1!$B$2:$R$234,16,FALSE)</f>
        <v>-</v>
      </c>
      <c r="Q145" s="45" t="str">
        <f>VLOOKUP(A145,[1]Sheet1!$B$2:$R$234,17,FALSE)</f>
        <v>-</v>
      </c>
      <c r="R145" s="45">
        <f>VLOOKUP(A145,[1]Sheet1!$B$2:$T$234,18,FALSE)</f>
        <v>5</v>
      </c>
      <c r="S145" s="45">
        <f>VLOOKUP(A145,[1]Sheet1!$B$2:$T$234,19,FALSE)</f>
        <v>43</v>
      </c>
      <c r="T145" s="45" t="str">
        <f>VLOOKUP(A145,[1]Sheet1!$B$2:$V$234,20,FALSE)</f>
        <v>-</v>
      </c>
      <c r="U145" s="45" t="str">
        <f>VLOOKUP(A145,[1]Sheet1!$B$2:$V$234,21,FALSE)</f>
        <v>-</v>
      </c>
      <c r="V145" s="45" t="str">
        <f>VLOOKUP(A145,[1]Sheet1!$B$2:$X$234,22,FALSE)</f>
        <v>-</v>
      </c>
      <c r="W145" s="45" t="str">
        <f>VLOOKUP(A145,[1]Sheet1!$B$2:$X$234,23,FALSE)</f>
        <v>-</v>
      </c>
      <c r="X145" s="45" t="str">
        <f>VLOOKUP(A145,[1]Sheet1!$B$2:$AL$234,24,FALSE)</f>
        <v>-</v>
      </c>
      <c r="Y145" s="45" t="str">
        <f>VLOOKUP(A145,[1]Sheet1!$B$2:$AM$234,25,FALSE)</f>
        <v>-</v>
      </c>
      <c r="Z145" s="45">
        <f>VLOOKUP(A145,[1]Sheet1!$B$2:$AB$234,26,FALSE)</f>
        <v>1</v>
      </c>
      <c r="AA145" s="45">
        <f>VLOOKUP(A145,[1]Sheet1!$B$2:$AB$234,27,FALSE)</f>
        <v>1</v>
      </c>
      <c r="AB145" s="45">
        <f>VLOOKUP(A145,[1]Sheet1!$B$2:$AD$234,28,FALSE)</f>
        <v>1</v>
      </c>
      <c r="AC145" s="45">
        <f>VLOOKUP(A145,[1]Sheet1!$B$2:$AD$234,29,FALSE)</f>
        <v>15</v>
      </c>
      <c r="AD145" s="45">
        <f>VLOOKUP(A145,[1]Sheet1!$B$2:$AF$234,30,FALSE)</f>
        <v>1</v>
      </c>
      <c r="AE145" s="45">
        <f>VLOOKUP(A145,[1]Sheet1!$B$2:$AF$234,31,FALSE)</f>
        <v>1</v>
      </c>
      <c r="AF145" s="45">
        <f>VLOOKUP(A145,[1]Sheet1!$B$2:$AH$234,32,FALSE)</f>
        <v>2</v>
      </c>
      <c r="AG145" s="45">
        <f>VLOOKUP(A145,[1]Sheet1!$B$2:$AH$234,33,FALSE)</f>
        <v>5</v>
      </c>
      <c r="AH145" s="75" t="str">
        <f>VLOOKUP(A145,[1]Sheet1!$B$2:$AJ$234,34,FALSE)</f>
        <v>-</v>
      </c>
      <c r="AI145" s="75" t="str">
        <f>VLOOKUP(A145,[1]Sheet1!$B$2:$AJ$234,35,FALSE)</f>
        <v>-</v>
      </c>
      <c r="AJ145" s="45">
        <f>VLOOKUP(A145,[1]Sheet1!$B$2:$AL$234,36,FALSE)</f>
        <v>1</v>
      </c>
      <c r="AK145" s="45">
        <f>VLOOKUP(A145,[1]Sheet1!$B$2:$AL$234,37,FALSE)</f>
        <v>3</v>
      </c>
    </row>
    <row r="146" spans="1:37" ht="14.25" customHeight="1">
      <c r="A146" s="151" t="s">
        <v>464</v>
      </c>
      <c r="B146" s="81">
        <f>VLOOKUP(A146,[1]Sheet1!$B$2:$F$234,2,FALSE)</f>
        <v>12</v>
      </c>
      <c r="C146" s="81">
        <f>VLOOKUP(A146,[1]Sheet1!$B$2:$F$234,3,FALSE)</f>
        <v>67</v>
      </c>
      <c r="D146" s="75" t="str">
        <f>VLOOKUP(A146,[1]Sheet1!$B$2:$F$234,4,FALSE)</f>
        <v>-</v>
      </c>
      <c r="E146" s="75" t="str">
        <f>VLOOKUP(A146,[1]Sheet1!$B$2:$F$234,5,FALSE)</f>
        <v>-</v>
      </c>
      <c r="F146" s="75" t="str">
        <f>VLOOKUP(A146,[1]Sheet1!$B$2:$I$234,6,FALSE)</f>
        <v>-</v>
      </c>
      <c r="G146" s="75" t="str">
        <f>VLOOKUP(A146,[1]Sheet1!$B$2:$I$234,7,FALSE)</f>
        <v>-</v>
      </c>
      <c r="H146" s="45">
        <f>VLOOKUP(A146,[1]Sheet1!$B$2:$J$234,8,FALSE)</f>
        <v>2</v>
      </c>
      <c r="I146" s="45">
        <f>VLOOKUP(A146,[1]Sheet1!$B$2:$J$234,9,FALSE)</f>
        <v>13</v>
      </c>
      <c r="J146" s="45">
        <f>VLOOKUP(A146,[1]Sheet1!$B$2:$L$234,10,FALSE)</f>
        <v>2</v>
      </c>
      <c r="K146" s="45">
        <f>VLOOKUP(A146,[1]Sheet1!$B$2:$L$234,11,FALSE)</f>
        <v>7</v>
      </c>
      <c r="L146" s="75" t="str">
        <f>VLOOKUP(A146,[1]Sheet1!$B$2:$N$234,12,FALSE)</f>
        <v>-</v>
      </c>
      <c r="M146" s="75" t="str">
        <f>VLOOKUP(A146,[1]Sheet1!$B$2:$N$234,13,FALSE)</f>
        <v>-</v>
      </c>
      <c r="N146" s="75" t="str">
        <f>VLOOKUP(A146,[1]Sheet1!$B$2:$P$234,14,FALSE)</f>
        <v>-</v>
      </c>
      <c r="O146" s="75" t="str">
        <f>VLOOKUP(A146,[1]Sheet1!$B$2:$P$234,15,FALSE)</f>
        <v>-</v>
      </c>
      <c r="P146" s="45" t="str">
        <f>VLOOKUP(A146,[1]Sheet1!$B$2:$R$234,16,FALSE)</f>
        <v>-</v>
      </c>
      <c r="Q146" s="45" t="str">
        <f>VLOOKUP(A146,[1]Sheet1!$B$2:$R$234,17,FALSE)</f>
        <v>-</v>
      </c>
      <c r="R146" s="45">
        <f>VLOOKUP(A146,[1]Sheet1!$B$2:$T$234,18,FALSE)</f>
        <v>3</v>
      </c>
      <c r="S146" s="45">
        <f>VLOOKUP(A146,[1]Sheet1!$B$2:$T$234,19,FALSE)</f>
        <v>29</v>
      </c>
      <c r="T146" s="45" t="str">
        <f>VLOOKUP(A146,[1]Sheet1!$B$2:$V$234,20,FALSE)</f>
        <v>-</v>
      </c>
      <c r="U146" s="45" t="str">
        <f>VLOOKUP(A146,[1]Sheet1!$B$2:$V$234,21,FALSE)</f>
        <v>-</v>
      </c>
      <c r="V146" s="45" t="str">
        <f>VLOOKUP(A146,[1]Sheet1!$B$2:$X$234,22,FALSE)</f>
        <v>-</v>
      </c>
      <c r="W146" s="45" t="str">
        <f>VLOOKUP(A146,[1]Sheet1!$B$2:$X$234,23,FALSE)</f>
        <v>-</v>
      </c>
      <c r="X146" s="45" t="str">
        <f>VLOOKUP(A146,[1]Sheet1!$B$2:$AL$234,24,FALSE)</f>
        <v>-</v>
      </c>
      <c r="Y146" s="45" t="str">
        <f>VLOOKUP(A146,[1]Sheet1!$B$2:$AM$234,25,FALSE)</f>
        <v>-</v>
      </c>
      <c r="Z146" s="45">
        <f>VLOOKUP(A146,[1]Sheet1!$B$2:$AB$234,26,FALSE)</f>
        <v>1</v>
      </c>
      <c r="AA146" s="45">
        <f>VLOOKUP(A146,[1]Sheet1!$B$2:$AB$234,27,FALSE)</f>
        <v>2</v>
      </c>
      <c r="AB146" s="45">
        <f>VLOOKUP(A146,[1]Sheet1!$B$2:$AD$234,28,FALSE)</f>
        <v>2</v>
      </c>
      <c r="AC146" s="45">
        <f>VLOOKUP(A146,[1]Sheet1!$B$2:$AD$234,29,FALSE)</f>
        <v>7</v>
      </c>
      <c r="AD146" s="45" t="str">
        <f>VLOOKUP(A146,[1]Sheet1!$B$2:$AF$234,30,FALSE)</f>
        <v>-</v>
      </c>
      <c r="AE146" s="45" t="str">
        <f>VLOOKUP(A146,[1]Sheet1!$B$2:$AF$234,31,FALSE)</f>
        <v>-</v>
      </c>
      <c r="AF146" s="45">
        <f>VLOOKUP(A146,[1]Sheet1!$B$2:$AH$234,32,FALSE)</f>
        <v>1</v>
      </c>
      <c r="AG146" s="45">
        <f>VLOOKUP(A146,[1]Sheet1!$B$2:$AH$234,33,FALSE)</f>
        <v>6</v>
      </c>
      <c r="AH146" s="75" t="str">
        <f>VLOOKUP(A146,[1]Sheet1!$B$2:$AJ$234,34,FALSE)</f>
        <v>-</v>
      </c>
      <c r="AI146" s="75" t="str">
        <f>VLOOKUP(A146,[1]Sheet1!$B$2:$AJ$234,35,FALSE)</f>
        <v>-</v>
      </c>
      <c r="AJ146" s="45">
        <f>VLOOKUP(A146,[1]Sheet1!$B$2:$AL$234,36,FALSE)</f>
        <v>1</v>
      </c>
      <c r="AK146" s="45">
        <f>VLOOKUP(A146,[1]Sheet1!$B$2:$AL$234,37,FALSE)</f>
        <v>3</v>
      </c>
    </row>
    <row r="147" spans="1:37" ht="14.25" customHeight="1">
      <c r="A147" s="151" t="s">
        <v>421</v>
      </c>
      <c r="B147" s="81">
        <f>VLOOKUP(A147,[1]Sheet1!$B$2:$F$234,2,FALSE)</f>
        <v>10</v>
      </c>
      <c r="C147" s="81">
        <f>VLOOKUP(A147,[1]Sheet1!$B$2:$F$234,3,FALSE)</f>
        <v>94</v>
      </c>
      <c r="D147" s="75" t="str">
        <f>VLOOKUP(A147,[1]Sheet1!$B$2:$F$234,4,FALSE)</f>
        <v>-</v>
      </c>
      <c r="E147" s="75" t="str">
        <f>VLOOKUP(A147,[1]Sheet1!$B$2:$F$234,5,FALSE)</f>
        <v>-</v>
      </c>
      <c r="F147" s="75" t="str">
        <f>VLOOKUP(A147,[1]Sheet1!$B$2:$I$234,6,FALSE)</f>
        <v>-</v>
      </c>
      <c r="G147" s="75" t="str">
        <f>VLOOKUP(A147,[1]Sheet1!$B$2:$I$234,7,FALSE)</f>
        <v>-</v>
      </c>
      <c r="H147" s="45">
        <f>VLOOKUP(A147,[1]Sheet1!$B$2:$J$234,8,FALSE)</f>
        <v>2</v>
      </c>
      <c r="I147" s="45">
        <f>VLOOKUP(A147,[1]Sheet1!$B$2:$J$234,9,FALSE)</f>
        <v>14</v>
      </c>
      <c r="J147" s="45" t="str">
        <f>VLOOKUP(A147,[1]Sheet1!$B$2:$L$234,10,FALSE)</f>
        <v>-</v>
      </c>
      <c r="K147" s="45" t="str">
        <f>VLOOKUP(A147,[1]Sheet1!$B$2:$L$234,11,FALSE)</f>
        <v>-</v>
      </c>
      <c r="L147" s="75" t="str">
        <f>VLOOKUP(A147,[1]Sheet1!$B$2:$N$234,12,FALSE)</f>
        <v>-</v>
      </c>
      <c r="M147" s="75" t="str">
        <f>VLOOKUP(A147,[1]Sheet1!$B$2:$N$234,13,FALSE)</f>
        <v>-</v>
      </c>
      <c r="N147" s="75" t="str">
        <f>VLOOKUP(A147,[1]Sheet1!$B$2:$P$234,14,FALSE)</f>
        <v>-</v>
      </c>
      <c r="O147" s="75" t="str">
        <f>VLOOKUP(A147,[1]Sheet1!$B$2:$P$234,15,FALSE)</f>
        <v>-</v>
      </c>
      <c r="P147" s="45" t="str">
        <f>VLOOKUP(A147,[1]Sheet1!$B$2:$R$234,16,FALSE)</f>
        <v>-</v>
      </c>
      <c r="Q147" s="45" t="str">
        <f>VLOOKUP(A147,[1]Sheet1!$B$2:$R$234,17,FALSE)</f>
        <v>-</v>
      </c>
      <c r="R147" s="45">
        <f>VLOOKUP(A147,[1]Sheet1!$B$2:$T$234,18,FALSE)</f>
        <v>1</v>
      </c>
      <c r="S147" s="45">
        <f>VLOOKUP(A147,[1]Sheet1!$B$2:$T$234,19,FALSE)</f>
        <v>7</v>
      </c>
      <c r="T147" s="45" t="str">
        <f>VLOOKUP(A147,[1]Sheet1!$B$2:$V$234,20,FALSE)</f>
        <v>-</v>
      </c>
      <c r="U147" s="45" t="str">
        <f>VLOOKUP(A147,[1]Sheet1!$B$2:$V$234,21,FALSE)</f>
        <v>-</v>
      </c>
      <c r="V147" s="45" t="str">
        <f>VLOOKUP(A147,[1]Sheet1!$B$2:$X$234,22,FALSE)</f>
        <v>-</v>
      </c>
      <c r="W147" s="45" t="str">
        <f>VLOOKUP(A147,[1]Sheet1!$B$2:$X$234,23,FALSE)</f>
        <v>-</v>
      </c>
      <c r="X147" s="45">
        <f>VLOOKUP(A147,[1]Sheet1!$B$2:$AL$234,24,FALSE)</f>
        <v>2</v>
      </c>
      <c r="Y147" s="45">
        <f>VLOOKUP(A147,[1]Sheet1!$B$2:$AM$234,25,FALSE)</f>
        <v>4</v>
      </c>
      <c r="Z147" s="45" t="str">
        <f>VLOOKUP(A147,[1]Sheet1!$B$2:$AB$234,26,FALSE)</f>
        <v>-</v>
      </c>
      <c r="AA147" s="45" t="str">
        <f>VLOOKUP(A147,[1]Sheet1!$B$2:$AB$234,27,FALSE)</f>
        <v>-</v>
      </c>
      <c r="AB147" s="45" t="str">
        <f>VLOOKUP(A147,[1]Sheet1!$B$2:$AD$234,28,FALSE)</f>
        <v>-</v>
      </c>
      <c r="AC147" s="45" t="str">
        <f>VLOOKUP(A147,[1]Sheet1!$B$2:$AD$234,29,FALSE)</f>
        <v>-</v>
      </c>
      <c r="AD147" s="45">
        <f>VLOOKUP(A147,[1]Sheet1!$B$2:$AF$234,30,FALSE)</f>
        <v>1</v>
      </c>
      <c r="AE147" s="45">
        <f>VLOOKUP(A147,[1]Sheet1!$B$2:$AF$234,31,FALSE)</f>
        <v>20</v>
      </c>
      <c r="AF147" s="45">
        <f>VLOOKUP(A147,[1]Sheet1!$B$2:$AH$234,32,FALSE)</f>
        <v>2</v>
      </c>
      <c r="AG147" s="45">
        <f>VLOOKUP(A147,[1]Sheet1!$B$2:$AH$234,33,FALSE)</f>
        <v>46</v>
      </c>
      <c r="AH147" s="75" t="str">
        <f>VLOOKUP(A147,[1]Sheet1!$B$2:$AJ$234,34,FALSE)</f>
        <v>-</v>
      </c>
      <c r="AI147" s="75" t="str">
        <f>VLOOKUP(A147,[1]Sheet1!$B$2:$AJ$234,35,FALSE)</f>
        <v>-</v>
      </c>
      <c r="AJ147" s="45">
        <f>VLOOKUP(A147,[1]Sheet1!$B$2:$AL$234,36,FALSE)</f>
        <v>2</v>
      </c>
      <c r="AK147" s="45">
        <f>VLOOKUP(A147,[1]Sheet1!$B$2:$AL$234,37,FALSE)</f>
        <v>3</v>
      </c>
    </row>
    <row r="148" spans="1:37" ht="14.25" customHeight="1">
      <c r="A148" s="151" t="s">
        <v>466</v>
      </c>
      <c r="B148" s="81">
        <f>VLOOKUP(A148,[1]Sheet1!$B$2:$F$234,2,FALSE)</f>
        <v>3</v>
      </c>
      <c r="C148" s="81">
        <f>VLOOKUP(A148,[1]Sheet1!$B$2:$F$234,3,FALSE)</f>
        <v>47</v>
      </c>
      <c r="D148" s="75" t="str">
        <f>VLOOKUP(A148,[1]Sheet1!$B$2:$F$234,4,FALSE)</f>
        <v>-</v>
      </c>
      <c r="E148" s="75" t="str">
        <f>VLOOKUP(A148,[1]Sheet1!$B$2:$F$234,5,FALSE)</f>
        <v>-</v>
      </c>
      <c r="F148" s="75" t="str">
        <f>VLOOKUP(A148,[1]Sheet1!$B$2:$I$234,6,FALSE)</f>
        <v>-</v>
      </c>
      <c r="G148" s="75" t="str">
        <f>VLOOKUP(A148,[1]Sheet1!$B$2:$I$234,7,FALSE)</f>
        <v>-</v>
      </c>
      <c r="H148" s="45" t="str">
        <f>VLOOKUP(A148,[1]Sheet1!$B$2:$J$234,8,FALSE)</f>
        <v>-</v>
      </c>
      <c r="I148" s="45" t="str">
        <f>VLOOKUP(A148,[1]Sheet1!$B$2:$J$234,9,FALSE)</f>
        <v>-</v>
      </c>
      <c r="J148" s="45">
        <f>VLOOKUP(A148,[1]Sheet1!$B$2:$L$234,10,FALSE)</f>
        <v>1</v>
      </c>
      <c r="K148" s="45">
        <f>VLOOKUP(A148,[1]Sheet1!$B$2:$L$234,11,FALSE)</f>
        <v>42</v>
      </c>
      <c r="L148" s="75" t="str">
        <f>VLOOKUP(A148,[1]Sheet1!$B$2:$N$234,12,FALSE)</f>
        <v>-</v>
      </c>
      <c r="M148" s="75" t="str">
        <f>VLOOKUP(A148,[1]Sheet1!$B$2:$N$234,13,FALSE)</f>
        <v>-</v>
      </c>
      <c r="N148" s="75" t="str">
        <f>VLOOKUP(A148,[1]Sheet1!$B$2:$P$234,14,FALSE)</f>
        <v>-</v>
      </c>
      <c r="O148" s="75" t="str">
        <f>VLOOKUP(A148,[1]Sheet1!$B$2:$P$234,15,FALSE)</f>
        <v>-</v>
      </c>
      <c r="P148" s="45" t="str">
        <f>VLOOKUP(A148,[1]Sheet1!$B$2:$R$234,16,FALSE)</f>
        <v>-</v>
      </c>
      <c r="Q148" s="45" t="str">
        <f>VLOOKUP(A148,[1]Sheet1!$B$2:$R$234,17,FALSE)</f>
        <v>-</v>
      </c>
      <c r="R148" s="45">
        <f>VLOOKUP(A148,[1]Sheet1!$B$2:$T$234,18,FALSE)</f>
        <v>1</v>
      </c>
      <c r="S148" s="45">
        <f>VLOOKUP(A148,[1]Sheet1!$B$2:$T$234,19,FALSE)</f>
        <v>3</v>
      </c>
      <c r="T148" s="45" t="str">
        <f>VLOOKUP(A148,[1]Sheet1!$B$2:$V$234,20,FALSE)</f>
        <v>-</v>
      </c>
      <c r="U148" s="45" t="str">
        <f>VLOOKUP(A148,[1]Sheet1!$B$2:$V$234,21,FALSE)</f>
        <v>-</v>
      </c>
      <c r="V148" s="45" t="str">
        <f>VLOOKUP(A148,[1]Sheet1!$B$2:$X$234,22,FALSE)</f>
        <v>-</v>
      </c>
      <c r="W148" s="45" t="str">
        <f>VLOOKUP(A148,[1]Sheet1!$B$2:$X$234,23,FALSE)</f>
        <v>-</v>
      </c>
      <c r="X148" s="45" t="str">
        <f>VLOOKUP(A148,[1]Sheet1!$B$2:$AL$234,24,FALSE)</f>
        <v>-</v>
      </c>
      <c r="Y148" s="45" t="str">
        <f>VLOOKUP(A148,[1]Sheet1!$B$2:$AM$234,25,FALSE)</f>
        <v>-</v>
      </c>
      <c r="Z148" s="45" t="str">
        <f>VLOOKUP(A148,[1]Sheet1!$B$2:$AB$234,26,FALSE)</f>
        <v>-</v>
      </c>
      <c r="AA148" s="45" t="str">
        <f>VLOOKUP(A148,[1]Sheet1!$B$2:$AB$234,27,FALSE)</f>
        <v>-</v>
      </c>
      <c r="AB148" s="45">
        <f>VLOOKUP(A148,[1]Sheet1!$B$2:$AD$234,28,FALSE)</f>
        <v>1</v>
      </c>
      <c r="AC148" s="45">
        <f>VLOOKUP(A148,[1]Sheet1!$B$2:$AD$234,29,FALSE)</f>
        <v>2</v>
      </c>
      <c r="AD148" s="45" t="str">
        <f>VLOOKUP(A148,[1]Sheet1!$B$2:$AF$234,30,FALSE)</f>
        <v>-</v>
      </c>
      <c r="AE148" s="45" t="str">
        <f>VLOOKUP(A148,[1]Sheet1!$B$2:$AF$234,31,FALSE)</f>
        <v>-</v>
      </c>
      <c r="AF148" s="45" t="str">
        <f>VLOOKUP(A148,[1]Sheet1!$B$2:$AH$234,32,FALSE)</f>
        <v>-</v>
      </c>
      <c r="AG148" s="45" t="str">
        <f>VLOOKUP(A148,[1]Sheet1!$B$2:$AH$234,33,FALSE)</f>
        <v>-</v>
      </c>
      <c r="AH148" s="75" t="str">
        <f>VLOOKUP(A148,[1]Sheet1!$B$2:$AJ$234,34,FALSE)</f>
        <v>-</v>
      </c>
      <c r="AI148" s="75" t="str">
        <f>VLOOKUP(A148,[1]Sheet1!$B$2:$AJ$234,35,FALSE)</f>
        <v>-</v>
      </c>
      <c r="AJ148" s="45" t="str">
        <f>VLOOKUP(A148,[1]Sheet1!$B$2:$AL$234,36,FALSE)</f>
        <v>-</v>
      </c>
      <c r="AK148" s="45" t="str">
        <f>VLOOKUP(A148,[1]Sheet1!$B$2:$AL$234,37,FALSE)</f>
        <v>-</v>
      </c>
    </row>
    <row r="149" spans="1:37" ht="14.25" customHeight="1">
      <c r="A149" s="151" t="s">
        <v>383</v>
      </c>
      <c r="B149" s="81">
        <f>VLOOKUP(A149,[1]Sheet1!$B$2:$F$234,2,FALSE)</f>
        <v>2</v>
      </c>
      <c r="C149" s="81">
        <f>VLOOKUP(A149,[1]Sheet1!$B$2:$F$234,3,FALSE)</f>
        <v>4</v>
      </c>
      <c r="D149" s="75" t="str">
        <f>VLOOKUP(A149,[1]Sheet1!$B$2:$F$234,4,FALSE)</f>
        <v>-</v>
      </c>
      <c r="E149" s="75" t="str">
        <f>VLOOKUP(A149,[1]Sheet1!$B$2:$F$234,5,FALSE)</f>
        <v>-</v>
      </c>
      <c r="F149" s="75" t="str">
        <f>VLOOKUP(A149,[1]Sheet1!$B$2:$I$234,6,FALSE)</f>
        <v>-</v>
      </c>
      <c r="G149" s="75" t="str">
        <f>VLOOKUP(A149,[1]Sheet1!$B$2:$I$234,7,FALSE)</f>
        <v>-</v>
      </c>
      <c r="H149" s="45" t="str">
        <f>VLOOKUP(A149,[1]Sheet1!$B$2:$J$234,8,FALSE)</f>
        <v>-</v>
      </c>
      <c r="I149" s="45" t="str">
        <f>VLOOKUP(A149,[1]Sheet1!$B$2:$J$234,9,FALSE)</f>
        <v>-</v>
      </c>
      <c r="J149" s="45" t="str">
        <f>VLOOKUP(A149,[1]Sheet1!$B$2:$L$234,10,FALSE)</f>
        <v>-</v>
      </c>
      <c r="K149" s="45" t="str">
        <f>VLOOKUP(A149,[1]Sheet1!$B$2:$L$234,11,FALSE)</f>
        <v>-</v>
      </c>
      <c r="L149" s="75" t="str">
        <f>VLOOKUP(A149,[1]Sheet1!$B$2:$N$234,12,FALSE)</f>
        <v>-</v>
      </c>
      <c r="M149" s="75" t="str">
        <f>VLOOKUP(A149,[1]Sheet1!$B$2:$N$234,13,FALSE)</f>
        <v>-</v>
      </c>
      <c r="N149" s="75" t="str">
        <f>VLOOKUP(A149,[1]Sheet1!$B$2:$P$234,14,FALSE)</f>
        <v>-</v>
      </c>
      <c r="O149" s="75" t="str">
        <f>VLOOKUP(A149,[1]Sheet1!$B$2:$P$234,15,FALSE)</f>
        <v>-</v>
      </c>
      <c r="P149" s="45" t="str">
        <f>VLOOKUP(A149,[1]Sheet1!$B$2:$R$234,16,FALSE)</f>
        <v>-</v>
      </c>
      <c r="Q149" s="45" t="str">
        <f>VLOOKUP(A149,[1]Sheet1!$B$2:$R$234,17,FALSE)</f>
        <v>-</v>
      </c>
      <c r="R149" s="45">
        <f>VLOOKUP(A149,[1]Sheet1!$B$2:$T$234,18,FALSE)</f>
        <v>1</v>
      </c>
      <c r="S149" s="45">
        <f>VLOOKUP(A149,[1]Sheet1!$B$2:$T$234,19,FALSE)</f>
        <v>3</v>
      </c>
      <c r="T149" s="45" t="str">
        <f>VLOOKUP(A149,[1]Sheet1!$B$2:$V$234,20,FALSE)</f>
        <v>-</v>
      </c>
      <c r="U149" s="45" t="str">
        <f>VLOOKUP(A149,[1]Sheet1!$B$2:$V$234,21,FALSE)</f>
        <v>-</v>
      </c>
      <c r="V149" s="45" t="str">
        <f>VLOOKUP(A149,[1]Sheet1!$B$2:$X$234,22,FALSE)</f>
        <v>-</v>
      </c>
      <c r="W149" s="45" t="str">
        <f>VLOOKUP(A149,[1]Sheet1!$B$2:$X$234,23,FALSE)</f>
        <v>-</v>
      </c>
      <c r="X149" s="45" t="str">
        <f>VLOOKUP(A149,[1]Sheet1!$B$2:$AL$234,24,FALSE)</f>
        <v>-</v>
      </c>
      <c r="Y149" s="45" t="str">
        <f>VLOOKUP(A149,[1]Sheet1!$B$2:$AM$234,25,FALSE)</f>
        <v>-</v>
      </c>
      <c r="Z149" s="45" t="str">
        <f>VLOOKUP(A149,[1]Sheet1!$B$2:$AB$234,26,FALSE)</f>
        <v>-</v>
      </c>
      <c r="AA149" s="45" t="str">
        <f>VLOOKUP(A149,[1]Sheet1!$B$2:$AB$234,27,FALSE)</f>
        <v>-</v>
      </c>
      <c r="AB149" s="45" t="str">
        <f>VLOOKUP(A149,[1]Sheet1!$B$2:$AD$234,28,FALSE)</f>
        <v>-</v>
      </c>
      <c r="AC149" s="45" t="str">
        <f>VLOOKUP(A149,[1]Sheet1!$B$2:$AD$234,29,FALSE)</f>
        <v>-</v>
      </c>
      <c r="AD149" s="45" t="str">
        <f>VLOOKUP(A149,[1]Sheet1!$B$2:$AF$234,30,FALSE)</f>
        <v>-</v>
      </c>
      <c r="AE149" s="45" t="str">
        <f>VLOOKUP(A149,[1]Sheet1!$B$2:$AF$234,31,FALSE)</f>
        <v>-</v>
      </c>
      <c r="AF149" s="45" t="str">
        <f>VLOOKUP(A149,[1]Sheet1!$B$2:$AH$234,32,FALSE)</f>
        <v>-</v>
      </c>
      <c r="AG149" s="45" t="str">
        <f>VLOOKUP(A149,[1]Sheet1!$B$2:$AH$234,33,FALSE)</f>
        <v>-</v>
      </c>
      <c r="AH149" s="75" t="str">
        <f>VLOOKUP(A149,[1]Sheet1!$B$2:$AJ$234,34,FALSE)</f>
        <v>-</v>
      </c>
      <c r="AI149" s="75" t="str">
        <f>VLOOKUP(A149,[1]Sheet1!$B$2:$AJ$234,35,FALSE)</f>
        <v>-</v>
      </c>
      <c r="AJ149" s="45">
        <f>VLOOKUP(A149,[1]Sheet1!$B$2:$AL$234,36,FALSE)</f>
        <v>1</v>
      </c>
      <c r="AK149" s="45">
        <f>VLOOKUP(A149,[1]Sheet1!$B$2:$AL$234,37,FALSE)</f>
        <v>1</v>
      </c>
    </row>
    <row r="150" spans="1:37" ht="14.25" customHeight="1">
      <c r="A150" s="151" t="s">
        <v>119</v>
      </c>
      <c r="B150" s="81">
        <f>VLOOKUP(A150,[1]Sheet1!$B$2:$F$234,2,FALSE)</f>
        <v>37</v>
      </c>
      <c r="C150" s="81">
        <f>VLOOKUP(A150,[1]Sheet1!$B$2:$F$234,3,FALSE)</f>
        <v>870</v>
      </c>
      <c r="D150" s="75">
        <f>VLOOKUP(A150,[1]Sheet1!$B$2:$F$234,4,FALSE)</f>
        <v>1</v>
      </c>
      <c r="E150" s="75" t="str">
        <f>VLOOKUP(A150,[1]Sheet1!$B$2:$F$234,5,FALSE)</f>
        <v>-</v>
      </c>
      <c r="F150" s="75" t="str">
        <f>VLOOKUP(A150,[1]Sheet1!$B$2:$I$234,6,FALSE)</f>
        <v>-</v>
      </c>
      <c r="G150" s="75" t="str">
        <f>VLOOKUP(A150,[1]Sheet1!$B$2:$I$234,7,FALSE)</f>
        <v>-</v>
      </c>
      <c r="H150" s="45">
        <f>VLOOKUP(A150,[1]Sheet1!$B$2:$J$234,8,FALSE)</f>
        <v>1</v>
      </c>
      <c r="I150" s="45">
        <f>VLOOKUP(A150,[1]Sheet1!$B$2:$J$234,9,FALSE)</f>
        <v>2</v>
      </c>
      <c r="J150" s="45" t="str">
        <f>VLOOKUP(A150,[1]Sheet1!$B$2:$L$234,10,FALSE)</f>
        <v>-</v>
      </c>
      <c r="K150" s="45" t="str">
        <f>VLOOKUP(A150,[1]Sheet1!$B$2:$L$234,11,FALSE)</f>
        <v>-</v>
      </c>
      <c r="L150" s="75" t="str">
        <f>VLOOKUP(A150,[1]Sheet1!$B$2:$N$234,12,FALSE)</f>
        <v>-</v>
      </c>
      <c r="M150" s="75" t="str">
        <f>VLOOKUP(A150,[1]Sheet1!$B$2:$N$234,13,FALSE)</f>
        <v>-</v>
      </c>
      <c r="N150" s="75">
        <f>VLOOKUP(A150,[1]Sheet1!$B$2:$P$234,14,FALSE)</f>
        <v>1</v>
      </c>
      <c r="O150" s="75" t="str">
        <f>VLOOKUP(A150,[1]Sheet1!$B$2:$P$234,15,FALSE)</f>
        <v>-</v>
      </c>
      <c r="P150" s="45" t="str">
        <f>VLOOKUP(A150,[1]Sheet1!$B$2:$R$234,16,FALSE)</f>
        <v>-</v>
      </c>
      <c r="Q150" s="45" t="str">
        <f>VLOOKUP(A150,[1]Sheet1!$B$2:$R$234,17,FALSE)</f>
        <v>-</v>
      </c>
      <c r="R150" s="45">
        <f>VLOOKUP(A150,[1]Sheet1!$B$2:$T$234,18,FALSE)</f>
        <v>11</v>
      </c>
      <c r="S150" s="45">
        <f>VLOOKUP(A150,[1]Sheet1!$B$2:$T$234,19,FALSE)</f>
        <v>124</v>
      </c>
      <c r="T150" s="45">
        <f>VLOOKUP(A150,[1]Sheet1!$B$2:$V$234,20,FALSE)</f>
        <v>9</v>
      </c>
      <c r="U150" s="45">
        <f>VLOOKUP(A150,[1]Sheet1!$B$2:$V$234,21,FALSE)</f>
        <v>268</v>
      </c>
      <c r="V150" s="45">
        <f>VLOOKUP(A150,[1]Sheet1!$B$2:$X$234,22,FALSE)</f>
        <v>1</v>
      </c>
      <c r="W150" s="45">
        <f>VLOOKUP(A150,[1]Sheet1!$B$2:$X$234,23,FALSE)</f>
        <v>2</v>
      </c>
      <c r="X150" s="45" t="str">
        <f>VLOOKUP(A150,[1]Sheet1!$B$2:$AL$234,24,FALSE)</f>
        <v>-</v>
      </c>
      <c r="Y150" s="45" t="str">
        <f>VLOOKUP(A150,[1]Sheet1!$B$2:$AM$234,25,FALSE)</f>
        <v>-</v>
      </c>
      <c r="Z150" s="45">
        <f>VLOOKUP(A150,[1]Sheet1!$B$2:$AB$234,26,FALSE)</f>
        <v>1</v>
      </c>
      <c r="AA150" s="45">
        <f>VLOOKUP(A150,[1]Sheet1!$B$2:$AB$234,27,FALSE)</f>
        <v>6</v>
      </c>
      <c r="AB150" s="45" t="str">
        <f>VLOOKUP(A150,[1]Sheet1!$B$2:$AD$234,28,FALSE)</f>
        <v>-</v>
      </c>
      <c r="AC150" s="45" t="str">
        <f>VLOOKUP(A150,[1]Sheet1!$B$2:$AD$234,29,FALSE)</f>
        <v>-</v>
      </c>
      <c r="AD150" s="45" t="str">
        <f>VLOOKUP(A150,[1]Sheet1!$B$2:$AF$234,30,FALSE)</f>
        <v>-</v>
      </c>
      <c r="AE150" s="45" t="str">
        <f>VLOOKUP(A150,[1]Sheet1!$B$2:$AF$234,31,FALSE)</f>
        <v>-</v>
      </c>
      <c r="AF150" s="45">
        <f>VLOOKUP(A150,[1]Sheet1!$B$2:$AH$234,32,FALSE)</f>
        <v>3</v>
      </c>
      <c r="AG150" s="45">
        <f>VLOOKUP(A150,[1]Sheet1!$B$2:$AH$234,33,FALSE)</f>
        <v>141</v>
      </c>
      <c r="AH150" s="75" t="str">
        <f>VLOOKUP(A150,[1]Sheet1!$B$2:$AJ$234,34,FALSE)</f>
        <v>-</v>
      </c>
      <c r="AI150" s="75" t="str">
        <f>VLOOKUP(A150,[1]Sheet1!$B$2:$AJ$234,35,FALSE)</f>
        <v>-</v>
      </c>
      <c r="AJ150" s="45">
        <f>VLOOKUP(A150,[1]Sheet1!$B$2:$AL$234,36,FALSE)</f>
        <v>9</v>
      </c>
      <c r="AK150" s="45">
        <f>VLOOKUP(A150,[1]Sheet1!$B$2:$AL$234,37,FALSE)</f>
        <v>327</v>
      </c>
    </row>
    <row r="151" spans="1:37" ht="14.25" customHeight="1">
      <c r="A151" s="151" t="s">
        <v>505</v>
      </c>
      <c r="B151" s="81">
        <f>VLOOKUP(A151,[1]Sheet1!$B$2:$F$234,2,FALSE)</f>
        <v>23</v>
      </c>
      <c r="C151" s="81">
        <f>VLOOKUP(A151,[1]Sheet1!$B$2:$F$234,3,FALSE)</f>
        <v>240</v>
      </c>
      <c r="D151" s="75" t="str">
        <f>VLOOKUP(A151,[1]Sheet1!$B$2:$F$234,4,FALSE)</f>
        <v>-</v>
      </c>
      <c r="E151" s="75" t="str">
        <f>VLOOKUP(A151,[1]Sheet1!$B$2:$F$234,5,FALSE)</f>
        <v>-</v>
      </c>
      <c r="F151" s="75" t="str">
        <f>VLOOKUP(A151,[1]Sheet1!$B$2:$I$234,6,FALSE)</f>
        <v>-</v>
      </c>
      <c r="G151" s="75" t="str">
        <f>VLOOKUP(A151,[1]Sheet1!$B$2:$I$234,7,FALSE)</f>
        <v>-</v>
      </c>
      <c r="H151" s="45">
        <f>VLOOKUP(A151,[1]Sheet1!$B$2:$J$234,8,FALSE)</f>
        <v>1</v>
      </c>
      <c r="I151" s="45">
        <f>VLOOKUP(A151,[1]Sheet1!$B$2:$J$234,9,FALSE)</f>
        <v>3</v>
      </c>
      <c r="J151" s="45" t="str">
        <f>VLOOKUP(A151,[1]Sheet1!$B$2:$L$234,10,FALSE)</f>
        <v>-</v>
      </c>
      <c r="K151" s="45" t="str">
        <f>VLOOKUP(A151,[1]Sheet1!$B$2:$L$234,11,FALSE)</f>
        <v>-</v>
      </c>
      <c r="L151" s="75" t="str">
        <f>VLOOKUP(A151,[1]Sheet1!$B$2:$N$234,12,FALSE)</f>
        <v>-</v>
      </c>
      <c r="M151" s="75" t="str">
        <f>VLOOKUP(A151,[1]Sheet1!$B$2:$N$234,13,FALSE)</f>
        <v>-</v>
      </c>
      <c r="N151" s="75" t="str">
        <f>VLOOKUP(A151,[1]Sheet1!$B$2:$P$234,14,FALSE)</f>
        <v>-</v>
      </c>
      <c r="O151" s="75" t="str">
        <f>VLOOKUP(A151,[1]Sheet1!$B$2:$P$234,15,FALSE)</f>
        <v>-</v>
      </c>
      <c r="P151" s="45" t="str">
        <f>VLOOKUP(A151,[1]Sheet1!$B$2:$R$234,16,FALSE)</f>
        <v>-</v>
      </c>
      <c r="Q151" s="45" t="str">
        <f>VLOOKUP(A151,[1]Sheet1!$B$2:$R$234,17,FALSE)</f>
        <v>-</v>
      </c>
      <c r="R151" s="45">
        <f>VLOOKUP(A151,[1]Sheet1!$B$2:$T$234,18,FALSE)</f>
        <v>3</v>
      </c>
      <c r="S151" s="45">
        <f>VLOOKUP(A151,[1]Sheet1!$B$2:$T$234,19,FALSE)</f>
        <v>54</v>
      </c>
      <c r="T151" s="45" t="str">
        <f>VLOOKUP(A151,[1]Sheet1!$B$2:$V$234,20,FALSE)</f>
        <v>-</v>
      </c>
      <c r="U151" s="45" t="str">
        <f>VLOOKUP(A151,[1]Sheet1!$B$2:$V$234,21,FALSE)</f>
        <v>-</v>
      </c>
      <c r="V151" s="45">
        <f>VLOOKUP(A151,[1]Sheet1!$B$2:$X$234,22,FALSE)</f>
        <v>3</v>
      </c>
      <c r="W151" s="45">
        <f>VLOOKUP(A151,[1]Sheet1!$B$2:$X$234,23,FALSE)</f>
        <v>3</v>
      </c>
      <c r="X151" s="45">
        <f>VLOOKUP(A151,[1]Sheet1!$B$2:$AL$234,24,FALSE)</f>
        <v>3</v>
      </c>
      <c r="Y151" s="45">
        <f>VLOOKUP(A151,[1]Sheet1!$B$2:$AM$234,25,FALSE)</f>
        <v>12</v>
      </c>
      <c r="Z151" s="45">
        <f>VLOOKUP(A151,[1]Sheet1!$B$2:$AB$234,26,FALSE)</f>
        <v>2</v>
      </c>
      <c r="AA151" s="45">
        <f>VLOOKUP(A151,[1]Sheet1!$B$2:$AB$234,27,FALSE)</f>
        <v>4</v>
      </c>
      <c r="AB151" s="45" t="str">
        <f>VLOOKUP(A151,[1]Sheet1!$B$2:$AD$234,28,FALSE)</f>
        <v>-</v>
      </c>
      <c r="AC151" s="45" t="str">
        <f>VLOOKUP(A151,[1]Sheet1!$B$2:$AD$234,29,FALSE)</f>
        <v>-</v>
      </c>
      <c r="AD151" s="45">
        <f>VLOOKUP(A151,[1]Sheet1!$B$2:$AF$234,30,FALSE)</f>
        <v>1</v>
      </c>
      <c r="AE151" s="45">
        <f>VLOOKUP(A151,[1]Sheet1!$B$2:$AF$234,31,FALSE)</f>
        <v>85</v>
      </c>
      <c r="AF151" s="45">
        <f>VLOOKUP(A151,[1]Sheet1!$B$2:$AH$234,32,FALSE)</f>
        <v>4</v>
      </c>
      <c r="AG151" s="45">
        <f>VLOOKUP(A151,[1]Sheet1!$B$2:$AH$234,33,FALSE)</f>
        <v>36</v>
      </c>
      <c r="AH151" s="75" t="str">
        <f>VLOOKUP(A151,[1]Sheet1!$B$2:$AJ$234,34,FALSE)</f>
        <v>-</v>
      </c>
      <c r="AI151" s="75" t="str">
        <f>VLOOKUP(A151,[1]Sheet1!$B$2:$AJ$234,35,FALSE)</f>
        <v>-</v>
      </c>
      <c r="AJ151" s="45">
        <f>VLOOKUP(A151,[1]Sheet1!$B$2:$AL$234,36,FALSE)</f>
        <v>6</v>
      </c>
      <c r="AK151" s="45">
        <f>VLOOKUP(A151,[1]Sheet1!$B$2:$AL$234,37,FALSE)</f>
        <v>43</v>
      </c>
    </row>
    <row r="152" spans="1:37" ht="14.25" customHeight="1">
      <c r="A152" s="151" t="s">
        <v>311</v>
      </c>
      <c r="B152" s="81">
        <f>VLOOKUP(A152,[1]Sheet1!$B$2:$F$234,2,FALSE)</f>
        <v>27</v>
      </c>
      <c r="C152" s="81">
        <f>VLOOKUP(A152,[1]Sheet1!$B$2:$F$234,3,FALSE)</f>
        <v>163</v>
      </c>
      <c r="D152" s="75" t="str">
        <f>VLOOKUP(A152,[1]Sheet1!$B$2:$F$234,4,FALSE)</f>
        <v>-</v>
      </c>
      <c r="E152" s="75" t="str">
        <f>VLOOKUP(A152,[1]Sheet1!$B$2:$F$234,5,FALSE)</f>
        <v>-</v>
      </c>
      <c r="F152" s="75" t="str">
        <f>VLOOKUP(A152,[1]Sheet1!$B$2:$I$234,6,FALSE)</f>
        <v>-</v>
      </c>
      <c r="G152" s="75" t="str">
        <f>VLOOKUP(A152,[1]Sheet1!$B$2:$I$234,7,FALSE)</f>
        <v>-</v>
      </c>
      <c r="H152" s="45">
        <f>VLOOKUP(A152,[1]Sheet1!$B$2:$J$234,8,FALSE)</f>
        <v>2</v>
      </c>
      <c r="I152" s="45">
        <f>VLOOKUP(A152,[1]Sheet1!$B$2:$J$234,9,FALSE)</f>
        <v>48</v>
      </c>
      <c r="J152" s="45">
        <f>VLOOKUP(A152,[1]Sheet1!$B$2:$L$234,10,FALSE)</f>
        <v>2</v>
      </c>
      <c r="K152" s="45">
        <f>VLOOKUP(A152,[1]Sheet1!$B$2:$L$234,11,FALSE)</f>
        <v>20</v>
      </c>
      <c r="L152" s="75" t="str">
        <f>VLOOKUP(A152,[1]Sheet1!$B$2:$N$234,12,FALSE)</f>
        <v>-</v>
      </c>
      <c r="M152" s="75" t="str">
        <f>VLOOKUP(A152,[1]Sheet1!$B$2:$N$234,13,FALSE)</f>
        <v>-</v>
      </c>
      <c r="N152" s="75" t="str">
        <f>VLOOKUP(A152,[1]Sheet1!$B$2:$P$234,14,FALSE)</f>
        <v>-</v>
      </c>
      <c r="O152" s="75" t="str">
        <f>VLOOKUP(A152,[1]Sheet1!$B$2:$P$234,15,FALSE)</f>
        <v>-</v>
      </c>
      <c r="P152" s="45" t="str">
        <f>VLOOKUP(A152,[1]Sheet1!$B$2:$R$234,16,FALSE)</f>
        <v>-</v>
      </c>
      <c r="Q152" s="45" t="str">
        <f>VLOOKUP(A152,[1]Sheet1!$B$2:$R$234,17,FALSE)</f>
        <v>-</v>
      </c>
      <c r="R152" s="45">
        <f>VLOOKUP(A152,[1]Sheet1!$B$2:$T$234,18,FALSE)</f>
        <v>5</v>
      </c>
      <c r="S152" s="45">
        <f>VLOOKUP(A152,[1]Sheet1!$B$2:$T$234,19,FALSE)</f>
        <v>19</v>
      </c>
      <c r="T152" s="45" t="str">
        <f>VLOOKUP(A152,[1]Sheet1!$B$2:$V$234,20,FALSE)</f>
        <v>-</v>
      </c>
      <c r="U152" s="45" t="str">
        <f>VLOOKUP(A152,[1]Sheet1!$B$2:$V$234,21,FALSE)</f>
        <v>-</v>
      </c>
      <c r="V152" s="45">
        <f>VLOOKUP(A152,[1]Sheet1!$B$2:$X$234,22,FALSE)</f>
        <v>5</v>
      </c>
      <c r="W152" s="45">
        <f>VLOOKUP(A152,[1]Sheet1!$B$2:$X$234,23,FALSE)</f>
        <v>7</v>
      </c>
      <c r="X152" s="45" t="str">
        <f>VLOOKUP(A152,[1]Sheet1!$B$2:$AL$234,24,FALSE)</f>
        <v>-</v>
      </c>
      <c r="Y152" s="45" t="str">
        <f>VLOOKUP(A152,[1]Sheet1!$B$2:$AM$234,25,FALSE)</f>
        <v>-</v>
      </c>
      <c r="Z152" s="45" t="str">
        <f>VLOOKUP(A152,[1]Sheet1!$B$2:$AB$234,26,FALSE)</f>
        <v>-</v>
      </c>
      <c r="AA152" s="45" t="str">
        <f>VLOOKUP(A152,[1]Sheet1!$B$2:$AB$234,27,FALSE)</f>
        <v>-</v>
      </c>
      <c r="AB152" s="45">
        <f>VLOOKUP(A152,[1]Sheet1!$B$2:$AD$234,28,FALSE)</f>
        <v>4</v>
      </c>
      <c r="AC152" s="45">
        <f>VLOOKUP(A152,[1]Sheet1!$B$2:$AD$234,29,FALSE)</f>
        <v>10</v>
      </c>
      <c r="AD152" s="45">
        <f>VLOOKUP(A152,[1]Sheet1!$B$2:$AF$234,30,FALSE)</f>
        <v>1</v>
      </c>
      <c r="AE152" s="45">
        <f>VLOOKUP(A152,[1]Sheet1!$B$2:$AF$234,31,FALSE)</f>
        <v>1</v>
      </c>
      <c r="AF152" s="45">
        <f>VLOOKUP(A152,[1]Sheet1!$B$2:$AH$234,32,FALSE)</f>
        <v>5</v>
      </c>
      <c r="AG152" s="45">
        <f>VLOOKUP(A152,[1]Sheet1!$B$2:$AH$234,33,FALSE)</f>
        <v>50</v>
      </c>
      <c r="AH152" s="75" t="str">
        <f>VLOOKUP(A152,[1]Sheet1!$B$2:$AJ$234,34,FALSE)</f>
        <v>-</v>
      </c>
      <c r="AI152" s="75" t="str">
        <f>VLOOKUP(A152,[1]Sheet1!$B$2:$AJ$234,35,FALSE)</f>
        <v>-</v>
      </c>
      <c r="AJ152" s="45">
        <f>VLOOKUP(A152,[1]Sheet1!$B$2:$AL$234,36,FALSE)</f>
        <v>3</v>
      </c>
      <c r="AK152" s="45">
        <f>VLOOKUP(A152,[1]Sheet1!$B$2:$AL$234,37,FALSE)</f>
        <v>8</v>
      </c>
    </row>
    <row r="153" spans="1:37" ht="14.25" customHeight="1">
      <c r="A153" s="151" t="s">
        <v>461</v>
      </c>
      <c r="B153" s="81">
        <f>VLOOKUP(A153,[1]Sheet1!$B$2:$F$234,2,FALSE)</f>
        <v>25</v>
      </c>
      <c r="C153" s="81">
        <f>VLOOKUP(A153,[1]Sheet1!$B$2:$F$234,3,FALSE)</f>
        <v>1016</v>
      </c>
      <c r="D153" s="75" t="str">
        <f>VLOOKUP(A153,[1]Sheet1!$B$2:$F$234,4,FALSE)</f>
        <v>-</v>
      </c>
      <c r="E153" s="75" t="str">
        <f>VLOOKUP(A153,[1]Sheet1!$B$2:$F$234,5,FALSE)</f>
        <v>-</v>
      </c>
      <c r="F153" s="75" t="str">
        <f>VLOOKUP(A153,[1]Sheet1!$B$2:$I$234,6,FALSE)</f>
        <v>-</v>
      </c>
      <c r="G153" s="75" t="str">
        <f>VLOOKUP(A153,[1]Sheet1!$B$2:$I$234,7,FALSE)</f>
        <v>-</v>
      </c>
      <c r="H153" s="45" t="str">
        <f>VLOOKUP(A153,[1]Sheet1!$B$2:$J$234,8,FALSE)</f>
        <v>-</v>
      </c>
      <c r="I153" s="45" t="str">
        <f>VLOOKUP(A153,[1]Sheet1!$B$2:$J$234,9,FALSE)</f>
        <v>-</v>
      </c>
      <c r="J153" s="45" t="str">
        <f>VLOOKUP(A153,[1]Sheet1!$B$2:$L$234,10,FALSE)</f>
        <v>-</v>
      </c>
      <c r="K153" s="45" t="str">
        <f>VLOOKUP(A153,[1]Sheet1!$B$2:$L$234,11,FALSE)</f>
        <v>-</v>
      </c>
      <c r="L153" s="75" t="str">
        <f>VLOOKUP(A153,[1]Sheet1!$B$2:$N$234,12,FALSE)</f>
        <v>-</v>
      </c>
      <c r="M153" s="75" t="str">
        <f>VLOOKUP(A153,[1]Sheet1!$B$2:$N$234,13,FALSE)</f>
        <v>-</v>
      </c>
      <c r="N153" s="75" t="str">
        <f>VLOOKUP(A153,[1]Sheet1!$B$2:$P$234,14,FALSE)</f>
        <v>-</v>
      </c>
      <c r="O153" s="75" t="str">
        <f>VLOOKUP(A153,[1]Sheet1!$B$2:$P$234,15,FALSE)</f>
        <v>-</v>
      </c>
      <c r="P153" s="45" t="str">
        <f>VLOOKUP(A153,[1]Sheet1!$B$2:$R$234,16,FALSE)</f>
        <v>-</v>
      </c>
      <c r="Q153" s="45" t="str">
        <f>VLOOKUP(A153,[1]Sheet1!$B$2:$R$234,17,FALSE)</f>
        <v>-</v>
      </c>
      <c r="R153" s="45">
        <f>VLOOKUP(A153,[1]Sheet1!$B$2:$T$234,18,FALSE)</f>
        <v>8</v>
      </c>
      <c r="S153" s="45">
        <f>VLOOKUP(A153,[1]Sheet1!$B$2:$T$234,19,FALSE)</f>
        <v>31</v>
      </c>
      <c r="T153" s="45">
        <f>VLOOKUP(A153,[1]Sheet1!$B$2:$V$234,20,FALSE)</f>
        <v>1</v>
      </c>
      <c r="U153" s="45">
        <f>VLOOKUP(A153,[1]Sheet1!$B$2:$V$234,21,FALSE)</f>
        <v>12</v>
      </c>
      <c r="V153" s="45">
        <f>VLOOKUP(A153,[1]Sheet1!$B$2:$X$234,22,FALSE)</f>
        <v>6</v>
      </c>
      <c r="W153" s="45">
        <f>VLOOKUP(A153,[1]Sheet1!$B$2:$X$234,23,FALSE)</f>
        <v>10</v>
      </c>
      <c r="X153" s="45">
        <f>VLOOKUP(A153,[1]Sheet1!$B$2:$AL$234,24,FALSE)</f>
        <v>1</v>
      </c>
      <c r="Y153" s="45" t="str">
        <f>VLOOKUP(A153,[1]Sheet1!$B$2:$AM$234,25,FALSE)</f>
        <v>-</v>
      </c>
      <c r="Z153" s="45">
        <f>VLOOKUP(A153,[1]Sheet1!$B$2:$AB$234,26,FALSE)</f>
        <v>5</v>
      </c>
      <c r="AA153" s="45">
        <f>VLOOKUP(A153,[1]Sheet1!$B$2:$AB$234,27,FALSE)</f>
        <v>38</v>
      </c>
      <c r="AB153" s="45">
        <f>VLOOKUP(A153,[1]Sheet1!$B$2:$AD$234,28,FALSE)</f>
        <v>1</v>
      </c>
      <c r="AC153" s="45">
        <f>VLOOKUP(A153,[1]Sheet1!$B$2:$AD$234,29,FALSE)</f>
        <v>2</v>
      </c>
      <c r="AD153" s="45">
        <f>VLOOKUP(A153,[1]Sheet1!$B$2:$AF$234,30,FALSE)</f>
        <v>1</v>
      </c>
      <c r="AE153" s="45">
        <f>VLOOKUP(A153,[1]Sheet1!$B$2:$AF$234,31,FALSE)</f>
        <v>1</v>
      </c>
      <c r="AF153" s="45" t="str">
        <f>VLOOKUP(A153,[1]Sheet1!$B$2:$AH$234,32,FALSE)</f>
        <v>-</v>
      </c>
      <c r="AG153" s="45" t="str">
        <f>VLOOKUP(A153,[1]Sheet1!$B$2:$AH$234,33,FALSE)</f>
        <v>-</v>
      </c>
      <c r="AH153" s="75">
        <f>VLOOKUP(A153,[1]Sheet1!$B$2:$AJ$234,34,FALSE)</f>
        <v>1</v>
      </c>
      <c r="AI153" s="75">
        <f>VLOOKUP(A153,[1]Sheet1!$B$2:$AJ$234,35,FALSE)</f>
        <v>4</v>
      </c>
      <c r="AJ153" s="45">
        <f>VLOOKUP(A153,[1]Sheet1!$B$2:$AL$234,36,FALSE)</f>
        <v>1</v>
      </c>
      <c r="AK153" s="45">
        <f>VLOOKUP(A153,[1]Sheet1!$B$2:$AL$234,37,FALSE)</f>
        <v>918</v>
      </c>
    </row>
    <row r="154" spans="1:37" ht="14.25" customHeight="1">
      <c r="A154" s="151" t="s">
        <v>462</v>
      </c>
      <c r="B154" s="81">
        <f>VLOOKUP(A154,[1]Sheet1!$B$2:$F$234,2,FALSE)</f>
        <v>78</v>
      </c>
      <c r="C154" s="81">
        <f>VLOOKUP(A154,[1]Sheet1!$B$2:$F$234,3,FALSE)</f>
        <v>831</v>
      </c>
      <c r="D154" s="75" t="str">
        <f>VLOOKUP(A154,[1]Sheet1!$B$2:$F$234,4,FALSE)</f>
        <v>-</v>
      </c>
      <c r="E154" s="75" t="str">
        <f>VLOOKUP(A154,[1]Sheet1!$B$2:$F$234,5,FALSE)</f>
        <v>-</v>
      </c>
      <c r="F154" s="75" t="str">
        <f>VLOOKUP(A154,[1]Sheet1!$B$2:$I$234,6,FALSE)</f>
        <v>-</v>
      </c>
      <c r="G154" s="75" t="str">
        <f>VLOOKUP(A154,[1]Sheet1!$B$2:$I$234,7,FALSE)</f>
        <v>-</v>
      </c>
      <c r="H154" s="45">
        <f>VLOOKUP(A154,[1]Sheet1!$B$2:$J$234,8,FALSE)</f>
        <v>6</v>
      </c>
      <c r="I154" s="45">
        <f>VLOOKUP(A154,[1]Sheet1!$B$2:$J$234,9,FALSE)</f>
        <v>42</v>
      </c>
      <c r="J154" s="45">
        <f>VLOOKUP(A154,[1]Sheet1!$B$2:$L$234,10,FALSE)</f>
        <v>1</v>
      </c>
      <c r="K154" s="45">
        <f>VLOOKUP(A154,[1]Sheet1!$B$2:$L$234,11,FALSE)</f>
        <v>11</v>
      </c>
      <c r="L154" s="75" t="str">
        <f>VLOOKUP(A154,[1]Sheet1!$B$2:$N$234,12,FALSE)</f>
        <v>-</v>
      </c>
      <c r="M154" s="75" t="str">
        <f>VLOOKUP(A154,[1]Sheet1!$B$2:$N$234,13,FALSE)</f>
        <v>-</v>
      </c>
      <c r="N154" s="75" t="str">
        <f>VLOOKUP(A154,[1]Sheet1!$B$2:$P$234,14,FALSE)</f>
        <v>-</v>
      </c>
      <c r="O154" s="75" t="str">
        <f>VLOOKUP(A154,[1]Sheet1!$B$2:$P$234,15,FALSE)</f>
        <v>-</v>
      </c>
      <c r="P154" s="45">
        <f>VLOOKUP(A154,[1]Sheet1!$B$2:$R$234,16,FALSE)</f>
        <v>2</v>
      </c>
      <c r="Q154" s="45">
        <f>VLOOKUP(A154,[1]Sheet1!$B$2:$R$234,17,FALSE)</f>
        <v>281</v>
      </c>
      <c r="R154" s="45">
        <f>VLOOKUP(A154,[1]Sheet1!$B$2:$T$234,18,FALSE)</f>
        <v>22</v>
      </c>
      <c r="S154" s="45">
        <f>VLOOKUP(A154,[1]Sheet1!$B$2:$T$234,19,FALSE)</f>
        <v>97</v>
      </c>
      <c r="T154" s="45">
        <f>VLOOKUP(A154,[1]Sheet1!$B$2:$V$234,20,FALSE)</f>
        <v>1</v>
      </c>
      <c r="U154" s="45">
        <f>VLOOKUP(A154,[1]Sheet1!$B$2:$V$234,21,FALSE)</f>
        <v>2</v>
      </c>
      <c r="V154" s="45">
        <f>VLOOKUP(A154,[1]Sheet1!$B$2:$X$234,22,FALSE)</f>
        <v>9</v>
      </c>
      <c r="W154" s="45">
        <f>VLOOKUP(A154,[1]Sheet1!$B$2:$X$234,23,FALSE)</f>
        <v>38</v>
      </c>
      <c r="X154" s="45">
        <f>VLOOKUP(A154,[1]Sheet1!$B$2:$AL$234,24,FALSE)</f>
        <v>2</v>
      </c>
      <c r="Y154" s="45">
        <f>VLOOKUP(A154,[1]Sheet1!$B$2:$AM$234,25,FALSE)</f>
        <v>5</v>
      </c>
      <c r="Z154" s="45">
        <f>VLOOKUP(A154,[1]Sheet1!$B$2:$AB$234,26,FALSE)</f>
        <v>14</v>
      </c>
      <c r="AA154" s="45">
        <f>VLOOKUP(A154,[1]Sheet1!$B$2:$AB$234,27,FALSE)</f>
        <v>67</v>
      </c>
      <c r="AB154" s="45">
        <f>VLOOKUP(A154,[1]Sheet1!$B$2:$AD$234,28,FALSE)</f>
        <v>8</v>
      </c>
      <c r="AC154" s="45">
        <f>VLOOKUP(A154,[1]Sheet1!$B$2:$AD$234,29,FALSE)</f>
        <v>15</v>
      </c>
      <c r="AD154" s="45">
        <f>VLOOKUP(A154,[1]Sheet1!$B$2:$AF$234,30,FALSE)</f>
        <v>4</v>
      </c>
      <c r="AE154" s="45">
        <f>VLOOKUP(A154,[1]Sheet1!$B$2:$AF$234,31,FALSE)</f>
        <v>19</v>
      </c>
      <c r="AF154" s="45">
        <f>VLOOKUP(A154,[1]Sheet1!$B$2:$AH$234,32,FALSE)</f>
        <v>5</v>
      </c>
      <c r="AG154" s="45">
        <f>VLOOKUP(A154,[1]Sheet1!$B$2:$AH$234,33,FALSE)</f>
        <v>98</v>
      </c>
      <c r="AH154" s="75">
        <f>VLOOKUP(A154,[1]Sheet1!$B$2:$AJ$234,34,FALSE)</f>
        <v>1</v>
      </c>
      <c r="AI154" s="75">
        <f>VLOOKUP(A154,[1]Sheet1!$B$2:$AJ$234,35,FALSE)</f>
        <v>5</v>
      </c>
      <c r="AJ154" s="45">
        <f>VLOOKUP(A154,[1]Sheet1!$B$2:$AL$234,36,FALSE)</f>
        <v>3</v>
      </c>
      <c r="AK154" s="45">
        <f>VLOOKUP(A154,[1]Sheet1!$B$2:$AL$234,37,FALSE)</f>
        <v>151</v>
      </c>
    </row>
    <row r="155" spans="1:37" ht="14.25" customHeight="1">
      <c r="A155" s="151" t="s">
        <v>267</v>
      </c>
      <c r="B155" s="81">
        <f>VLOOKUP(A155,[1]Sheet1!$B$2:$F$234,2,FALSE)</f>
        <v>18</v>
      </c>
      <c r="C155" s="81">
        <f>VLOOKUP(A155,[1]Sheet1!$B$2:$F$234,3,FALSE)</f>
        <v>249</v>
      </c>
      <c r="D155" s="75" t="str">
        <f>VLOOKUP(A155,[1]Sheet1!$B$2:$F$234,4,FALSE)</f>
        <v>-</v>
      </c>
      <c r="E155" s="75" t="str">
        <f>VLOOKUP(A155,[1]Sheet1!$B$2:$F$234,5,FALSE)</f>
        <v>-</v>
      </c>
      <c r="F155" s="75" t="str">
        <f>VLOOKUP(A155,[1]Sheet1!$B$2:$I$234,6,FALSE)</f>
        <v>-</v>
      </c>
      <c r="G155" s="75" t="str">
        <f>VLOOKUP(A155,[1]Sheet1!$B$2:$I$234,7,FALSE)</f>
        <v>-</v>
      </c>
      <c r="H155" s="45">
        <f>VLOOKUP(A155,[1]Sheet1!$B$2:$J$234,8,FALSE)</f>
        <v>1</v>
      </c>
      <c r="I155" s="45">
        <f>VLOOKUP(A155,[1]Sheet1!$B$2:$J$234,9,FALSE)</f>
        <v>21</v>
      </c>
      <c r="J155" s="45">
        <f>VLOOKUP(A155,[1]Sheet1!$B$2:$L$234,10,FALSE)</f>
        <v>1</v>
      </c>
      <c r="K155" s="45">
        <f>VLOOKUP(A155,[1]Sheet1!$B$2:$L$234,11,FALSE)</f>
        <v>3</v>
      </c>
      <c r="L155" s="75" t="str">
        <f>VLOOKUP(A155,[1]Sheet1!$B$2:$N$234,12,FALSE)</f>
        <v>-</v>
      </c>
      <c r="M155" s="75" t="str">
        <f>VLOOKUP(A155,[1]Sheet1!$B$2:$N$234,13,FALSE)</f>
        <v>-</v>
      </c>
      <c r="N155" s="75">
        <f>VLOOKUP(A155,[1]Sheet1!$B$2:$P$234,14,FALSE)</f>
        <v>1</v>
      </c>
      <c r="O155" s="75">
        <f>VLOOKUP(A155,[1]Sheet1!$B$2:$P$234,15,FALSE)</f>
        <v>6</v>
      </c>
      <c r="P155" s="45">
        <f>VLOOKUP(A155,[1]Sheet1!$B$2:$R$234,16,FALSE)</f>
        <v>1</v>
      </c>
      <c r="Q155" s="45">
        <f>VLOOKUP(A155,[1]Sheet1!$B$2:$R$234,17,FALSE)</f>
        <v>23</v>
      </c>
      <c r="R155" s="45">
        <f>VLOOKUP(A155,[1]Sheet1!$B$2:$T$234,18,FALSE)</f>
        <v>2</v>
      </c>
      <c r="S155" s="45">
        <f>VLOOKUP(A155,[1]Sheet1!$B$2:$T$234,19,FALSE)</f>
        <v>27</v>
      </c>
      <c r="T155" s="45" t="str">
        <f>VLOOKUP(A155,[1]Sheet1!$B$2:$V$234,20,FALSE)</f>
        <v>-</v>
      </c>
      <c r="U155" s="45" t="str">
        <f>VLOOKUP(A155,[1]Sheet1!$B$2:$V$234,21,FALSE)</f>
        <v>-</v>
      </c>
      <c r="V155" s="45">
        <f>VLOOKUP(A155,[1]Sheet1!$B$2:$X$234,22,FALSE)</f>
        <v>2</v>
      </c>
      <c r="W155" s="45">
        <f>VLOOKUP(A155,[1]Sheet1!$B$2:$X$234,23,FALSE)</f>
        <v>3</v>
      </c>
      <c r="X155" s="45" t="str">
        <f>VLOOKUP(A155,[1]Sheet1!$B$2:$AL$234,24,FALSE)</f>
        <v>-</v>
      </c>
      <c r="Y155" s="45" t="str">
        <f>VLOOKUP(A155,[1]Sheet1!$B$2:$AM$234,25,FALSE)</f>
        <v>-</v>
      </c>
      <c r="Z155" s="45" t="str">
        <f>VLOOKUP(A155,[1]Sheet1!$B$2:$AB$234,26,FALSE)</f>
        <v>-</v>
      </c>
      <c r="AA155" s="45" t="str">
        <f>VLOOKUP(A155,[1]Sheet1!$B$2:$AB$234,27,FALSE)</f>
        <v>-</v>
      </c>
      <c r="AB155" s="45">
        <f>VLOOKUP(A155,[1]Sheet1!$B$2:$AD$234,28,FALSE)</f>
        <v>1</v>
      </c>
      <c r="AC155" s="45">
        <f>VLOOKUP(A155,[1]Sheet1!$B$2:$AD$234,29,FALSE)</f>
        <v>3</v>
      </c>
      <c r="AD155" s="45">
        <f>VLOOKUP(A155,[1]Sheet1!$B$2:$AF$234,30,FALSE)</f>
        <v>3</v>
      </c>
      <c r="AE155" s="45">
        <f>VLOOKUP(A155,[1]Sheet1!$B$2:$AF$234,31,FALSE)</f>
        <v>112</v>
      </c>
      <c r="AF155" s="45">
        <f>VLOOKUP(A155,[1]Sheet1!$B$2:$AH$234,32,FALSE)</f>
        <v>2</v>
      </c>
      <c r="AG155" s="45">
        <f>VLOOKUP(A155,[1]Sheet1!$B$2:$AH$234,33,FALSE)</f>
        <v>16</v>
      </c>
      <c r="AH155" s="75" t="str">
        <f>VLOOKUP(A155,[1]Sheet1!$B$2:$AJ$234,34,FALSE)</f>
        <v>-</v>
      </c>
      <c r="AI155" s="75" t="str">
        <f>VLOOKUP(A155,[1]Sheet1!$B$2:$AJ$234,35,FALSE)</f>
        <v>-</v>
      </c>
      <c r="AJ155" s="45">
        <f>VLOOKUP(A155,[1]Sheet1!$B$2:$AL$234,36,FALSE)</f>
        <v>4</v>
      </c>
      <c r="AK155" s="45">
        <f>VLOOKUP(A155,[1]Sheet1!$B$2:$AL$234,37,FALSE)</f>
        <v>35</v>
      </c>
    </row>
    <row r="156" spans="1:37" ht="14.25" customHeight="1">
      <c r="A156" s="151" t="s">
        <v>509</v>
      </c>
      <c r="B156" s="81">
        <f>VLOOKUP(A156,[1]Sheet1!$B$2:$F$234,2,FALSE)</f>
        <v>31</v>
      </c>
      <c r="C156" s="81">
        <f>VLOOKUP(A156,[1]Sheet1!$B$2:$F$234,3,FALSE)</f>
        <v>238</v>
      </c>
      <c r="D156" s="75" t="str">
        <f>VLOOKUP(A156,[1]Sheet1!$B$2:$F$234,4,FALSE)</f>
        <v>-</v>
      </c>
      <c r="E156" s="75" t="str">
        <f>VLOOKUP(A156,[1]Sheet1!$B$2:$F$234,5,FALSE)</f>
        <v>-</v>
      </c>
      <c r="F156" s="75" t="str">
        <f>VLOOKUP(A156,[1]Sheet1!$B$2:$I$234,6,FALSE)</f>
        <v>-</v>
      </c>
      <c r="G156" s="75" t="str">
        <f>VLOOKUP(A156,[1]Sheet1!$B$2:$I$234,7,FALSE)</f>
        <v>-</v>
      </c>
      <c r="H156" s="45">
        <f>VLOOKUP(A156,[1]Sheet1!$B$2:$J$234,8,FALSE)</f>
        <v>5</v>
      </c>
      <c r="I156" s="45">
        <f>VLOOKUP(A156,[1]Sheet1!$B$2:$J$234,9,FALSE)</f>
        <v>12</v>
      </c>
      <c r="J156" s="45">
        <f>VLOOKUP(A156,[1]Sheet1!$B$2:$L$234,10,FALSE)</f>
        <v>2</v>
      </c>
      <c r="K156" s="45">
        <f>VLOOKUP(A156,[1]Sheet1!$B$2:$L$234,11,FALSE)</f>
        <v>5</v>
      </c>
      <c r="L156" s="75" t="str">
        <f>VLOOKUP(A156,[1]Sheet1!$B$2:$N$234,12,FALSE)</f>
        <v>-</v>
      </c>
      <c r="M156" s="75" t="str">
        <f>VLOOKUP(A156,[1]Sheet1!$B$2:$N$234,13,FALSE)</f>
        <v>-</v>
      </c>
      <c r="N156" s="75" t="str">
        <f>VLOOKUP(A156,[1]Sheet1!$B$2:$P$234,14,FALSE)</f>
        <v>-</v>
      </c>
      <c r="O156" s="75" t="str">
        <f>VLOOKUP(A156,[1]Sheet1!$B$2:$P$234,15,FALSE)</f>
        <v>-</v>
      </c>
      <c r="P156" s="45" t="str">
        <f>VLOOKUP(A156,[1]Sheet1!$B$2:$R$234,16,FALSE)</f>
        <v>-</v>
      </c>
      <c r="Q156" s="45" t="str">
        <f>VLOOKUP(A156,[1]Sheet1!$B$2:$R$234,17,FALSE)</f>
        <v>-</v>
      </c>
      <c r="R156" s="45">
        <f>VLOOKUP(A156,[1]Sheet1!$B$2:$T$234,18,FALSE)</f>
        <v>10</v>
      </c>
      <c r="S156" s="45">
        <f>VLOOKUP(A156,[1]Sheet1!$B$2:$T$234,19,FALSE)</f>
        <v>151</v>
      </c>
      <c r="T156" s="45" t="str">
        <f>VLOOKUP(A156,[1]Sheet1!$B$2:$V$234,20,FALSE)</f>
        <v>-</v>
      </c>
      <c r="U156" s="45" t="str">
        <f>VLOOKUP(A156,[1]Sheet1!$B$2:$V$234,21,FALSE)</f>
        <v>-</v>
      </c>
      <c r="V156" s="45" t="str">
        <f>VLOOKUP(A156,[1]Sheet1!$B$2:$X$234,22,FALSE)</f>
        <v>-</v>
      </c>
      <c r="W156" s="45" t="str">
        <f>VLOOKUP(A156,[1]Sheet1!$B$2:$X$234,23,FALSE)</f>
        <v>-</v>
      </c>
      <c r="X156" s="45">
        <f>VLOOKUP(A156,[1]Sheet1!$B$2:$AL$234,24,FALSE)</f>
        <v>3</v>
      </c>
      <c r="Y156" s="45">
        <f>VLOOKUP(A156,[1]Sheet1!$B$2:$AM$234,25,FALSE)</f>
        <v>13</v>
      </c>
      <c r="Z156" s="45">
        <f>VLOOKUP(A156,[1]Sheet1!$B$2:$AB$234,26,FALSE)</f>
        <v>6</v>
      </c>
      <c r="AA156" s="45">
        <f>VLOOKUP(A156,[1]Sheet1!$B$2:$AB$234,27,FALSE)</f>
        <v>29</v>
      </c>
      <c r="AB156" s="45">
        <f>VLOOKUP(A156,[1]Sheet1!$B$2:$AD$234,28,FALSE)</f>
        <v>1</v>
      </c>
      <c r="AC156" s="45">
        <f>VLOOKUP(A156,[1]Sheet1!$B$2:$AD$234,29,FALSE)</f>
        <v>3</v>
      </c>
      <c r="AD156" s="45" t="str">
        <f>VLOOKUP(A156,[1]Sheet1!$B$2:$AF$234,30,FALSE)</f>
        <v>-</v>
      </c>
      <c r="AE156" s="45" t="str">
        <f>VLOOKUP(A156,[1]Sheet1!$B$2:$AF$234,31,FALSE)</f>
        <v>-</v>
      </c>
      <c r="AF156" s="45">
        <f>VLOOKUP(A156,[1]Sheet1!$B$2:$AH$234,32,FALSE)</f>
        <v>2</v>
      </c>
      <c r="AG156" s="45">
        <f>VLOOKUP(A156,[1]Sheet1!$B$2:$AH$234,33,FALSE)</f>
        <v>22</v>
      </c>
      <c r="AH156" s="75" t="str">
        <f>VLOOKUP(A156,[1]Sheet1!$B$2:$AJ$234,34,FALSE)</f>
        <v>-</v>
      </c>
      <c r="AI156" s="75" t="str">
        <f>VLOOKUP(A156,[1]Sheet1!$B$2:$AJ$234,35,FALSE)</f>
        <v>-</v>
      </c>
      <c r="AJ156" s="45">
        <f>VLOOKUP(A156,[1]Sheet1!$B$2:$AL$234,36,FALSE)</f>
        <v>2</v>
      </c>
      <c r="AK156" s="45">
        <f>VLOOKUP(A156,[1]Sheet1!$B$2:$AL$234,37,FALSE)</f>
        <v>3</v>
      </c>
    </row>
    <row r="157" spans="1:37" ht="14.25" customHeight="1">
      <c r="A157" s="151" t="s">
        <v>510</v>
      </c>
      <c r="B157" s="81">
        <f>VLOOKUP(A157,[1]Sheet1!$B$2:$F$234,2,FALSE)</f>
        <v>33</v>
      </c>
      <c r="C157" s="81">
        <f>VLOOKUP(A157,[1]Sheet1!$B$2:$F$234,3,FALSE)</f>
        <v>489</v>
      </c>
      <c r="D157" s="75" t="str">
        <f>VLOOKUP(A157,[1]Sheet1!$B$2:$F$234,4,FALSE)</f>
        <v>-</v>
      </c>
      <c r="E157" s="75" t="str">
        <f>VLOOKUP(A157,[1]Sheet1!$B$2:$F$234,5,FALSE)</f>
        <v>-</v>
      </c>
      <c r="F157" s="75" t="str">
        <f>VLOOKUP(A157,[1]Sheet1!$B$2:$I$234,6,FALSE)</f>
        <v>-</v>
      </c>
      <c r="G157" s="75" t="str">
        <f>VLOOKUP(A157,[1]Sheet1!$B$2:$I$234,7,FALSE)</f>
        <v>-</v>
      </c>
      <c r="H157" s="45">
        <f>VLOOKUP(A157,[1]Sheet1!$B$2:$J$234,8,FALSE)</f>
        <v>2</v>
      </c>
      <c r="I157" s="45">
        <f>VLOOKUP(A157,[1]Sheet1!$B$2:$J$234,9,FALSE)</f>
        <v>7</v>
      </c>
      <c r="J157" s="45">
        <f>VLOOKUP(A157,[1]Sheet1!$B$2:$L$234,10,FALSE)</f>
        <v>3</v>
      </c>
      <c r="K157" s="45">
        <f>VLOOKUP(A157,[1]Sheet1!$B$2:$L$234,11,FALSE)</f>
        <v>9</v>
      </c>
      <c r="L157" s="75" t="str">
        <f>VLOOKUP(A157,[1]Sheet1!$B$2:$N$234,12,FALSE)</f>
        <v>-</v>
      </c>
      <c r="M157" s="75" t="str">
        <f>VLOOKUP(A157,[1]Sheet1!$B$2:$N$234,13,FALSE)</f>
        <v>-</v>
      </c>
      <c r="N157" s="75" t="str">
        <f>VLOOKUP(A157,[1]Sheet1!$B$2:$P$234,14,FALSE)</f>
        <v>-</v>
      </c>
      <c r="O157" s="75" t="str">
        <f>VLOOKUP(A157,[1]Sheet1!$B$2:$P$234,15,FALSE)</f>
        <v>-</v>
      </c>
      <c r="P157" s="45">
        <f>VLOOKUP(A157,[1]Sheet1!$B$2:$R$234,16,FALSE)</f>
        <v>2</v>
      </c>
      <c r="Q157" s="45">
        <f>VLOOKUP(A157,[1]Sheet1!$B$2:$R$234,17,FALSE)</f>
        <v>52</v>
      </c>
      <c r="R157" s="45">
        <f>VLOOKUP(A157,[1]Sheet1!$B$2:$T$234,18,FALSE)</f>
        <v>7</v>
      </c>
      <c r="S157" s="45">
        <f>VLOOKUP(A157,[1]Sheet1!$B$2:$T$234,19,FALSE)</f>
        <v>130</v>
      </c>
      <c r="T157" s="45" t="str">
        <f>VLOOKUP(A157,[1]Sheet1!$B$2:$V$234,20,FALSE)</f>
        <v>-</v>
      </c>
      <c r="U157" s="45" t="str">
        <f>VLOOKUP(A157,[1]Sheet1!$B$2:$V$234,21,FALSE)</f>
        <v>-</v>
      </c>
      <c r="V157" s="45" t="str">
        <f>VLOOKUP(A157,[1]Sheet1!$B$2:$X$234,22,FALSE)</f>
        <v>-</v>
      </c>
      <c r="W157" s="45" t="str">
        <f>VLOOKUP(A157,[1]Sheet1!$B$2:$X$234,23,FALSE)</f>
        <v>-</v>
      </c>
      <c r="X157" s="45" t="str">
        <f>VLOOKUP(A157,[1]Sheet1!$B$2:$AL$234,24,FALSE)</f>
        <v>-</v>
      </c>
      <c r="Y157" s="45" t="str">
        <f>VLOOKUP(A157,[1]Sheet1!$B$2:$AM$234,25,FALSE)</f>
        <v>-</v>
      </c>
      <c r="Z157" s="45">
        <f>VLOOKUP(A157,[1]Sheet1!$B$2:$AB$234,26,FALSE)</f>
        <v>3</v>
      </c>
      <c r="AA157" s="45">
        <f>VLOOKUP(A157,[1]Sheet1!$B$2:$AB$234,27,FALSE)</f>
        <v>37</v>
      </c>
      <c r="AB157" s="45">
        <f>VLOOKUP(A157,[1]Sheet1!$B$2:$AD$234,28,FALSE)</f>
        <v>5</v>
      </c>
      <c r="AC157" s="45">
        <f>VLOOKUP(A157,[1]Sheet1!$B$2:$AD$234,29,FALSE)</f>
        <v>14</v>
      </c>
      <c r="AD157" s="45">
        <f>VLOOKUP(A157,[1]Sheet1!$B$2:$AF$234,30,FALSE)</f>
        <v>5</v>
      </c>
      <c r="AE157" s="45">
        <f>VLOOKUP(A157,[1]Sheet1!$B$2:$AF$234,31,FALSE)</f>
        <v>137</v>
      </c>
      <c r="AF157" s="45">
        <f>VLOOKUP(A157,[1]Sheet1!$B$2:$AH$234,32,FALSE)</f>
        <v>3</v>
      </c>
      <c r="AG157" s="45">
        <f>VLOOKUP(A157,[1]Sheet1!$B$2:$AH$234,33,FALSE)</f>
        <v>25</v>
      </c>
      <c r="AH157" s="75" t="str">
        <f>VLOOKUP(A157,[1]Sheet1!$B$2:$AJ$234,34,FALSE)</f>
        <v>-</v>
      </c>
      <c r="AI157" s="75" t="str">
        <f>VLOOKUP(A157,[1]Sheet1!$B$2:$AJ$234,35,FALSE)</f>
        <v>-</v>
      </c>
      <c r="AJ157" s="45">
        <f>VLOOKUP(A157,[1]Sheet1!$B$2:$AL$234,36,FALSE)</f>
        <v>3</v>
      </c>
      <c r="AK157" s="45">
        <f>VLOOKUP(A157,[1]Sheet1!$B$2:$AL$234,37,FALSE)</f>
        <v>78</v>
      </c>
    </row>
    <row r="158" spans="1:37" ht="14.25" customHeight="1">
      <c r="A158" s="151" t="s">
        <v>191</v>
      </c>
      <c r="B158" s="81">
        <f>VLOOKUP(A158,[1]Sheet1!$B$2:$F$234,2,FALSE)</f>
        <v>28</v>
      </c>
      <c r="C158" s="81">
        <f>VLOOKUP(A158,[1]Sheet1!$B$2:$F$234,3,FALSE)</f>
        <v>300</v>
      </c>
      <c r="D158" s="75" t="str">
        <f>VLOOKUP(A158,[1]Sheet1!$B$2:$F$234,4,FALSE)</f>
        <v>-</v>
      </c>
      <c r="E158" s="75" t="str">
        <f>VLOOKUP(A158,[1]Sheet1!$B$2:$F$234,5,FALSE)</f>
        <v>-</v>
      </c>
      <c r="F158" s="75" t="str">
        <f>VLOOKUP(A158,[1]Sheet1!$B$2:$I$234,6,FALSE)</f>
        <v>-</v>
      </c>
      <c r="G158" s="75" t="str">
        <f>VLOOKUP(A158,[1]Sheet1!$B$2:$I$234,7,FALSE)</f>
        <v>-</v>
      </c>
      <c r="H158" s="45">
        <f>VLOOKUP(A158,[1]Sheet1!$B$2:$J$234,8,FALSE)</f>
        <v>2</v>
      </c>
      <c r="I158" s="45">
        <f>VLOOKUP(A158,[1]Sheet1!$B$2:$J$234,9,FALSE)</f>
        <v>11</v>
      </c>
      <c r="J158" s="45">
        <f>VLOOKUP(A158,[1]Sheet1!$B$2:$L$234,10,FALSE)</f>
        <v>2</v>
      </c>
      <c r="K158" s="45">
        <f>VLOOKUP(A158,[1]Sheet1!$B$2:$L$234,11,FALSE)</f>
        <v>6</v>
      </c>
      <c r="L158" s="75" t="str">
        <f>VLOOKUP(A158,[1]Sheet1!$B$2:$N$234,12,FALSE)</f>
        <v>-</v>
      </c>
      <c r="M158" s="75" t="str">
        <f>VLOOKUP(A158,[1]Sheet1!$B$2:$N$234,13,FALSE)</f>
        <v>-</v>
      </c>
      <c r="N158" s="75" t="str">
        <f>VLOOKUP(A158,[1]Sheet1!$B$2:$P$234,14,FALSE)</f>
        <v>-</v>
      </c>
      <c r="O158" s="75" t="str">
        <f>VLOOKUP(A158,[1]Sheet1!$B$2:$P$234,15,FALSE)</f>
        <v>-</v>
      </c>
      <c r="P158" s="45">
        <f>VLOOKUP(A158,[1]Sheet1!$B$2:$R$234,16,FALSE)</f>
        <v>7</v>
      </c>
      <c r="Q158" s="45">
        <f>VLOOKUP(A158,[1]Sheet1!$B$2:$R$234,17,FALSE)</f>
        <v>183</v>
      </c>
      <c r="R158" s="45">
        <f>VLOOKUP(A158,[1]Sheet1!$B$2:$T$234,18,FALSE)</f>
        <v>5</v>
      </c>
      <c r="S158" s="45">
        <f>VLOOKUP(A158,[1]Sheet1!$B$2:$T$234,19,FALSE)</f>
        <v>26</v>
      </c>
      <c r="T158" s="45" t="str">
        <f>VLOOKUP(A158,[1]Sheet1!$B$2:$V$234,20,FALSE)</f>
        <v>-</v>
      </c>
      <c r="U158" s="45" t="str">
        <f>VLOOKUP(A158,[1]Sheet1!$B$2:$V$234,21,FALSE)</f>
        <v>-</v>
      </c>
      <c r="V158" s="45" t="str">
        <f>VLOOKUP(A158,[1]Sheet1!$B$2:$X$234,22,FALSE)</f>
        <v>-</v>
      </c>
      <c r="W158" s="45" t="str">
        <f>VLOOKUP(A158,[1]Sheet1!$B$2:$X$234,23,FALSE)</f>
        <v>-</v>
      </c>
      <c r="X158" s="45">
        <f>VLOOKUP(A158,[1]Sheet1!$B$2:$AL$234,24,FALSE)</f>
        <v>1</v>
      </c>
      <c r="Y158" s="45">
        <f>VLOOKUP(A158,[1]Sheet1!$B$2:$AM$234,25,FALSE)</f>
        <v>4</v>
      </c>
      <c r="Z158" s="45">
        <f>VLOOKUP(A158,[1]Sheet1!$B$2:$AB$234,26,FALSE)</f>
        <v>2</v>
      </c>
      <c r="AA158" s="45">
        <f>VLOOKUP(A158,[1]Sheet1!$B$2:$AB$234,27,FALSE)</f>
        <v>8</v>
      </c>
      <c r="AB158" s="45">
        <f>VLOOKUP(A158,[1]Sheet1!$B$2:$AD$234,28,FALSE)</f>
        <v>3</v>
      </c>
      <c r="AC158" s="45">
        <f>VLOOKUP(A158,[1]Sheet1!$B$2:$AD$234,29,FALSE)</f>
        <v>10</v>
      </c>
      <c r="AD158" s="45" t="str">
        <f>VLOOKUP(A158,[1]Sheet1!$B$2:$AF$234,30,FALSE)</f>
        <v>-</v>
      </c>
      <c r="AE158" s="45" t="str">
        <f>VLOOKUP(A158,[1]Sheet1!$B$2:$AF$234,31,FALSE)</f>
        <v>-</v>
      </c>
      <c r="AF158" s="45">
        <f>VLOOKUP(A158,[1]Sheet1!$B$2:$AH$234,32,FALSE)</f>
        <v>3</v>
      </c>
      <c r="AG158" s="45">
        <f>VLOOKUP(A158,[1]Sheet1!$B$2:$AH$234,33,FALSE)</f>
        <v>42</v>
      </c>
      <c r="AH158" s="75" t="str">
        <f>VLOOKUP(A158,[1]Sheet1!$B$2:$AJ$234,34,FALSE)</f>
        <v>-</v>
      </c>
      <c r="AI158" s="75" t="str">
        <f>VLOOKUP(A158,[1]Sheet1!$B$2:$AJ$234,35,FALSE)</f>
        <v>-</v>
      </c>
      <c r="AJ158" s="45">
        <f>VLOOKUP(A158,[1]Sheet1!$B$2:$AL$234,36,FALSE)</f>
        <v>3</v>
      </c>
      <c r="AK158" s="45">
        <f>VLOOKUP(A158,[1]Sheet1!$B$2:$AL$234,37,FALSE)</f>
        <v>10</v>
      </c>
    </row>
    <row r="159" spans="1:37" ht="14.25" customHeight="1">
      <c r="A159" s="151" t="s">
        <v>268</v>
      </c>
      <c r="B159" s="81">
        <f>VLOOKUP(A159,[1]Sheet1!$B$2:$F$234,2,FALSE)</f>
        <v>37</v>
      </c>
      <c r="C159" s="81">
        <f>VLOOKUP(A159,[1]Sheet1!$B$2:$F$234,3,FALSE)</f>
        <v>217</v>
      </c>
      <c r="D159" s="75" t="str">
        <f>VLOOKUP(A159,[1]Sheet1!$B$2:$F$234,4,FALSE)</f>
        <v>-</v>
      </c>
      <c r="E159" s="75" t="str">
        <f>VLOOKUP(A159,[1]Sheet1!$B$2:$F$234,5,FALSE)</f>
        <v>-</v>
      </c>
      <c r="F159" s="75" t="str">
        <f>VLOOKUP(A159,[1]Sheet1!$B$2:$I$234,6,FALSE)</f>
        <v>-</v>
      </c>
      <c r="G159" s="75" t="str">
        <f>VLOOKUP(A159,[1]Sheet1!$B$2:$I$234,7,FALSE)</f>
        <v>-</v>
      </c>
      <c r="H159" s="45">
        <f>VLOOKUP(A159,[1]Sheet1!$B$2:$J$234,8,FALSE)</f>
        <v>4</v>
      </c>
      <c r="I159" s="45">
        <f>VLOOKUP(A159,[1]Sheet1!$B$2:$J$234,9,FALSE)</f>
        <v>25</v>
      </c>
      <c r="J159" s="45">
        <f>VLOOKUP(A159,[1]Sheet1!$B$2:$L$234,10,FALSE)</f>
        <v>1</v>
      </c>
      <c r="K159" s="45">
        <f>VLOOKUP(A159,[1]Sheet1!$B$2:$L$234,11,FALSE)</f>
        <v>2</v>
      </c>
      <c r="L159" s="75" t="str">
        <f>VLOOKUP(A159,[1]Sheet1!$B$2:$N$234,12,FALSE)</f>
        <v>-</v>
      </c>
      <c r="M159" s="75" t="str">
        <f>VLOOKUP(A159,[1]Sheet1!$B$2:$N$234,13,FALSE)</f>
        <v>-</v>
      </c>
      <c r="N159" s="75">
        <f>VLOOKUP(A159,[1]Sheet1!$B$2:$P$234,14,FALSE)</f>
        <v>1</v>
      </c>
      <c r="O159" s="75">
        <f>VLOOKUP(A159,[1]Sheet1!$B$2:$P$234,15,FALSE)</f>
        <v>4</v>
      </c>
      <c r="P159" s="45">
        <f>VLOOKUP(A159,[1]Sheet1!$B$2:$R$234,16,FALSE)</f>
        <v>1</v>
      </c>
      <c r="Q159" s="45">
        <f>VLOOKUP(A159,[1]Sheet1!$B$2:$R$234,17,FALSE)</f>
        <v>26</v>
      </c>
      <c r="R159" s="45">
        <f>VLOOKUP(A159,[1]Sheet1!$B$2:$T$234,18,FALSE)</f>
        <v>9</v>
      </c>
      <c r="S159" s="45">
        <f>VLOOKUP(A159,[1]Sheet1!$B$2:$T$234,19,FALSE)</f>
        <v>92</v>
      </c>
      <c r="T159" s="45" t="str">
        <f>VLOOKUP(A159,[1]Sheet1!$B$2:$V$234,20,FALSE)</f>
        <v>-</v>
      </c>
      <c r="U159" s="45" t="str">
        <f>VLOOKUP(A159,[1]Sheet1!$B$2:$V$234,21,FALSE)</f>
        <v>-</v>
      </c>
      <c r="V159" s="45">
        <f>VLOOKUP(A159,[1]Sheet1!$B$2:$X$234,22,FALSE)</f>
        <v>1</v>
      </c>
      <c r="W159" s="45">
        <f>VLOOKUP(A159,[1]Sheet1!$B$2:$X$234,23,FALSE)</f>
        <v>2</v>
      </c>
      <c r="X159" s="45">
        <f>VLOOKUP(A159,[1]Sheet1!$B$2:$AL$234,24,FALSE)</f>
        <v>2</v>
      </c>
      <c r="Y159" s="45">
        <f>VLOOKUP(A159,[1]Sheet1!$B$2:$AM$234,25,FALSE)</f>
        <v>12</v>
      </c>
      <c r="Z159" s="45">
        <f>VLOOKUP(A159,[1]Sheet1!$B$2:$AB$234,26,FALSE)</f>
        <v>3</v>
      </c>
      <c r="AA159" s="45">
        <f>VLOOKUP(A159,[1]Sheet1!$B$2:$AB$234,27,FALSE)</f>
        <v>11</v>
      </c>
      <c r="AB159" s="45">
        <f>VLOOKUP(A159,[1]Sheet1!$B$2:$AD$234,28,FALSE)</f>
        <v>5</v>
      </c>
      <c r="AC159" s="45">
        <f>VLOOKUP(A159,[1]Sheet1!$B$2:$AD$234,29,FALSE)</f>
        <v>7</v>
      </c>
      <c r="AD159" s="45">
        <f>VLOOKUP(A159,[1]Sheet1!$B$2:$AF$234,30,FALSE)</f>
        <v>1</v>
      </c>
      <c r="AE159" s="45">
        <f>VLOOKUP(A159,[1]Sheet1!$B$2:$AF$234,31,FALSE)</f>
        <v>4</v>
      </c>
      <c r="AF159" s="45">
        <f>VLOOKUP(A159,[1]Sheet1!$B$2:$AH$234,32,FALSE)</f>
        <v>3</v>
      </c>
      <c r="AG159" s="45">
        <f>VLOOKUP(A159,[1]Sheet1!$B$2:$AH$234,33,FALSE)</f>
        <v>14</v>
      </c>
      <c r="AH159" s="75" t="str">
        <f>VLOOKUP(A159,[1]Sheet1!$B$2:$AJ$234,34,FALSE)</f>
        <v>-</v>
      </c>
      <c r="AI159" s="75" t="str">
        <f>VLOOKUP(A159,[1]Sheet1!$B$2:$AJ$234,35,FALSE)</f>
        <v>-</v>
      </c>
      <c r="AJ159" s="45">
        <f>VLOOKUP(A159,[1]Sheet1!$B$2:$AL$234,36,FALSE)</f>
        <v>6</v>
      </c>
      <c r="AK159" s="45">
        <f>VLOOKUP(A159,[1]Sheet1!$B$2:$AL$234,37,FALSE)</f>
        <v>18</v>
      </c>
    </row>
    <row r="160" spans="1:37" ht="14.25" customHeight="1">
      <c r="A160" s="151" t="s">
        <v>269</v>
      </c>
      <c r="B160" s="81">
        <f>VLOOKUP(A160,[1]Sheet1!$B$2:$F$234,2,FALSE)</f>
        <v>5</v>
      </c>
      <c r="C160" s="81">
        <f>VLOOKUP(A160,[1]Sheet1!$B$2:$F$234,3,FALSE)</f>
        <v>46</v>
      </c>
      <c r="D160" s="75" t="str">
        <f>VLOOKUP(A160,[1]Sheet1!$B$2:$F$234,4,FALSE)</f>
        <v>-</v>
      </c>
      <c r="E160" s="75" t="str">
        <f>VLOOKUP(A160,[1]Sheet1!$B$2:$F$234,5,FALSE)</f>
        <v>-</v>
      </c>
      <c r="F160" s="75" t="str">
        <f>VLOOKUP(A160,[1]Sheet1!$B$2:$I$234,6,FALSE)</f>
        <v>-</v>
      </c>
      <c r="G160" s="75" t="str">
        <f>VLOOKUP(A160,[1]Sheet1!$B$2:$I$234,7,FALSE)</f>
        <v>-</v>
      </c>
      <c r="H160" s="45">
        <f>VLOOKUP(A160,[1]Sheet1!$B$2:$J$234,8,FALSE)</f>
        <v>2</v>
      </c>
      <c r="I160" s="45">
        <f>VLOOKUP(A160,[1]Sheet1!$B$2:$J$234,9,FALSE)</f>
        <v>16</v>
      </c>
      <c r="J160" s="45" t="str">
        <f>VLOOKUP(A160,[1]Sheet1!$B$2:$L$234,10,FALSE)</f>
        <v>-</v>
      </c>
      <c r="K160" s="45" t="str">
        <f>VLOOKUP(A160,[1]Sheet1!$B$2:$L$234,11,FALSE)</f>
        <v>-</v>
      </c>
      <c r="L160" s="75" t="str">
        <f>VLOOKUP(A160,[1]Sheet1!$B$2:$N$234,12,FALSE)</f>
        <v>-</v>
      </c>
      <c r="M160" s="75" t="str">
        <f>VLOOKUP(A160,[1]Sheet1!$B$2:$N$234,13,FALSE)</f>
        <v>-</v>
      </c>
      <c r="N160" s="75" t="str">
        <f>VLOOKUP(A160,[1]Sheet1!$B$2:$P$234,14,FALSE)</f>
        <v>-</v>
      </c>
      <c r="O160" s="75" t="str">
        <f>VLOOKUP(A160,[1]Sheet1!$B$2:$P$234,15,FALSE)</f>
        <v>-</v>
      </c>
      <c r="P160" s="45" t="str">
        <f>VLOOKUP(A160,[1]Sheet1!$B$2:$R$234,16,FALSE)</f>
        <v>-</v>
      </c>
      <c r="Q160" s="45" t="str">
        <f>VLOOKUP(A160,[1]Sheet1!$B$2:$R$234,17,FALSE)</f>
        <v>-</v>
      </c>
      <c r="R160" s="45" t="str">
        <f>VLOOKUP(A160,[1]Sheet1!$B$2:$T$234,18,FALSE)</f>
        <v>-</v>
      </c>
      <c r="S160" s="45" t="str">
        <f>VLOOKUP(A160,[1]Sheet1!$B$2:$T$234,19,FALSE)</f>
        <v>-</v>
      </c>
      <c r="T160" s="45">
        <f>VLOOKUP(A160,[1]Sheet1!$B$2:$V$234,20,FALSE)</f>
        <v>1</v>
      </c>
      <c r="U160" s="45">
        <f>VLOOKUP(A160,[1]Sheet1!$B$2:$V$234,21,FALSE)</f>
        <v>2</v>
      </c>
      <c r="V160" s="45" t="str">
        <f>VLOOKUP(A160,[1]Sheet1!$B$2:$X$234,22,FALSE)</f>
        <v>-</v>
      </c>
      <c r="W160" s="45" t="str">
        <f>VLOOKUP(A160,[1]Sheet1!$B$2:$X$234,23,FALSE)</f>
        <v>-</v>
      </c>
      <c r="X160" s="45" t="str">
        <f>VLOOKUP(A160,[1]Sheet1!$B$2:$AL$234,24,FALSE)</f>
        <v>-</v>
      </c>
      <c r="Y160" s="45" t="str">
        <f>VLOOKUP(A160,[1]Sheet1!$B$2:$AM$234,25,FALSE)</f>
        <v>-</v>
      </c>
      <c r="Z160" s="45">
        <f>VLOOKUP(A160,[1]Sheet1!$B$2:$AB$234,26,FALSE)</f>
        <v>1</v>
      </c>
      <c r="AA160" s="45">
        <f>VLOOKUP(A160,[1]Sheet1!$B$2:$AB$234,27,FALSE)</f>
        <v>13</v>
      </c>
      <c r="AB160" s="45" t="str">
        <f>VLOOKUP(A160,[1]Sheet1!$B$2:$AD$234,28,FALSE)</f>
        <v>-</v>
      </c>
      <c r="AC160" s="45" t="str">
        <f>VLOOKUP(A160,[1]Sheet1!$B$2:$AD$234,29,FALSE)</f>
        <v>-</v>
      </c>
      <c r="AD160" s="45" t="str">
        <f>VLOOKUP(A160,[1]Sheet1!$B$2:$AF$234,30,FALSE)</f>
        <v>-</v>
      </c>
      <c r="AE160" s="45" t="str">
        <f>VLOOKUP(A160,[1]Sheet1!$B$2:$AF$234,31,FALSE)</f>
        <v>-</v>
      </c>
      <c r="AF160" s="45" t="str">
        <f>VLOOKUP(A160,[1]Sheet1!$B$2:$AH$234,32,FALSE)</f>
        <v>-</v>
      </c>
      <c r="AG160" s="45" t="str">
        <f>VLOOKUP(A160,[1]Sheet1!$B$2:$AH$234,33,FALSE)</f>
        <v>-</v>
      </c>
      <c r="AH160" s="75" t="str">
        <f>VLOOKUP(A160,[1]Sheet1!$B$2:$AJ$234,34,FALSE)</f>
        <v>-</v>
      </c>
      <c r="AI160" s="75" t="str">
        <f>VLOOKUP(A160,[1]Sheet1!$B$2:$AJ$234,35,FALSE)</f>
        <v>-</v>
      </c>
      <c r="AJ160" s="45">
        <f>VLOOKUP(A160,[1]Sheet1!$B$2:$AL$234,36,FALSE)</f>
        <v>1</v>
      </c>
      <c r="AK160" s="45">
        <f>VLOOKUP(A160,[1]Sheet1!$B$2:$AL$234,37,FALSE)</f>
        <v>15</v>
      </c>
    </row>
    <row r="161" spans="1:37" ht="14.25" customHeight="1">
      <c r="A161" s="151" t="s">
        <v>270</v>
      </c>
      <c r="B161" s="81">
        <f>VLOOKUP(A161,[1]Sheet1!$B$2:$F$234,2,FALSE)</f>
        <v>13</v>
      </c>
      <c r="C161" s="81">
        <f>VLOOKUP(A161,[1]Sheet1!$B$2:$F$234,3,FALSE)</f>
        <v>208</v>
      </c>
      <c r="D161" s="75" t="str">
        <f>VLOOKUP(A161,[1]Sheet1!$B$2:$F$234,4,FALSE)</f>
        <v>-</v>
      </c>
      <c r="E161" s="75" t="str">
        <f>VLOOKUP(A161,[1]Sheet1!$B$2:$F$234,5,FALSE)</f>
        <v>-</v>
      </c>
      <c r="F161" s="75" t="str">
        <f>VLOOKUP(A161,[1]Sheet1!$B$2:$I$234,6,FALSE)</f>
        <v>-</v>
      </c>
      <c r="G161" s="75" t="str">
        <f>VLOOKUP(A161,[1]Sheet1!$B$2:$I$234,7,FALSE)</f>
        <v>-</v>
      </c>
      <c r="H161" s="45" t="str">
        <f>VLOOKUP(A161,[1]Sheet1!$B$2:$J$234,8,FALSE)</f>
        <v>-</v>
      </c>
      <c r="I161" s="45" t="str">
        <f>VLOOKUP(A161,[1]Sheet1!$B$2:$J$234,9,FALSE)</f>
        <v>-</v>
      </c>
      <c r="J161" s="45">
        <f>VLOOKUP(A161,[1]Sheet1!$B$2:$L$234,10,FALSE)</f>
        <v>4</v>
      </c>
      <c r="K161" s="45">
        <f>VLOOKUP(A161,[1]Sheet1!$B$2:$L$234,11,FALSE)</f>
        <v>8</v>
      </c>
      <c r="L161" s="75" t="str">
        <f>VLOOKUP(A161,[1]Sheet1!$B$2:$N$234,12,FALSE)</f>
        <v>-</v>
      </c>
      <c r="M161" s="75" t="str">
        <f>VLOOKUP(A161,[1]Sheet1!$B$2:$N$234,13,FALSE)</f>
        <v>-</v>
      </c>
      <c r="N161" s="75" t="str">
        <f>VLOOKUP(A161,[1]Sheet1!$B$2:$P$234,14,FALSE)</f>
        <v>-</v>
      </c>
      <c r="O161" s="75" t="str">
        <f>VLOOKUP(A161,[1]Sheet1!$B$2:$P$234,15,FALSE)</f>
        <v>-</v>
      </c>
      <c r="P161" s="45">
        <f>VLOOKUP(A161,[1]Sheet1!$B$2:$R$234,16,FALSE)</f>
        <v>2</v>
      </c>
      <c r="Q161" s="45">
        <f>VLOOKUP(A161,[1]Sheet1!$B$2:$R$234,17,FALSE)</f>
        <v>150</v>
      </c>
      <c r="R161" s="45">
        <f>VLOOKUP(A161,[1]Sheet1!$B$2:$T$234,18,FALSE)</f>
        <v>3</v>
      </c>
      <c r="S161" s="45">
        <f>VLOOKUP(A161,[1]Sheet1!$B$2:$T$234,19,FALSE)</f>
        <v>36</v>
      </c>
      <c r="T161" s="45" t="str">
        <f>VLOOKUP(A161,[1]Sheet1!$B$2:$V$234,20,FALSE)</f>
        <v>-</v>
      </c>
      <c r="U161" s="45" t="str">
        <f>VLOOKUP(A161,[1]Sheet1!$B$2:$V$234,21,FALSE)</f>
        <v>-</v>
      </c>
      <c r="V161" s="45" t="str">
        <f>VLOOKUP(A161,[1]Sheet1!$B$2:$X$234,22,FALSE)</f>
        <v>-</v>
      </c>
      <c r="W161" s="45" t="str">
        <f>VLOOKUP(A161,[1]Sheet1!$B$2:$X$234,23,FALSE)</f>
        <v>-</v>
      </c>
      <c r="X161" s="45">
        <f>VLOOKUP(A161,[1]Sheet1!$B$2:$AL$234,24,FALSE)</f>
        <v>2</v>
      </c>
      <c r="Y161" s="45">
        <f>VLOOKUP(A161,[1]Sheet1!$B$2:$AM$234,25,FALSE)</f>
        <v>7</v>
      </c>
      <c r="Z161" s="45" t="str">
        <f>VLOOKUP(A161,[1]Sheet1!$B$2:$AB$234,26,FALSE)</f>
        <v>-</v>
      </c>
      <c r="AA161" s="45" t="str">
        <f>VLOOKUP(A161,[1]Sheet1!$B$2:$AB$234,27,FALSE)</f>
        <v>-</v>
      </c>
      <c r="AB161" s="45" t="str">
        <f>VLOOKUP(A161,[1]Sheet1!$B$2:$AD$234,28,FALSE)</f>
        <v>-</v>
      </c>
      <c r="AC161" s="45" t="str">
        <f>VLOOKUP(A161,[1]Sheet1!$B$2:$AD$234,29,FALSE)</f>
        <v>-</v>
      </c>
      <c r="AD161" s="45" t="str">
        <f>VLOOKUP(A161,[1]Sheet1!$B$2:$AF$234,30,FALSE)</f>
        <v>-</v>
      </c>
      <c r="AE161" s="45" t="str">
        <f>VLOOKUP(A161,[1]Sheet1!$B$2:$AF$234,31,FALSE)</f>
        <v>-</v>
      </c>
      <c r="AF161" s="45">
        <f>VLOOKUP(A161,[1]Sheet1!$B$2:$AH$234,32,FALSE)</f>
        <v>2</v>
      </c>
      <c r="AG161" s="45">
        <f>VLOOKUP(A161,[1]Sheet1!$B$2:$AH$234,33,FALSE)</f>
        <v>7</v>
      </c>
      <c r="AH161" s="75" t="str">
        <f>VLOOKUP(A161,[1]Sheet1!$B$2:$AJ$234,34,FALSE)</f>
        <v>-</v>
      </c>
      <c r="AI161" s="75" t="str">
        <f>VLOOKUP(A161,[1]Sheet1!$B$2:$AJ$234,35,FALSE)</f>
        <v>-</v>
      </c>
      <c r="AJ161" s="45" t="str">
        <f>VLOOKUP(A161,[1]Sheet1!$B$2:$AL$234,36,FALSE)</f>
        <v>-</v>
      </c>
      <c r="AK161" s="45" t="str">
        <f>VLOOKUP(A161,[1]Sheet1!$B$2:$AL$234,37,FALSE)</f>
        <v>-</v>
      </c>
    </row>
    <row r="162" spans="1:37" ht="14.25" customHeight="1">
      <c r="A162" s="151" t="s">
        <v>503</v>
      </c>
      <c r="B162" s="81">
        <f>VLOOKUP(A162,[1]Sheet1!$B$2:$F$234,2,FALSE)</f>
        <v>23</v>
      </c>
      <c r="C162" s="81">
        <f>VLOOKUP(A162,[1]Sheet1!$B$2:$F$234,3,FALSE)</f>
        <v>134</v>
      </c>
      <c r="D162" s="75" t="str">
        <f>VLOOKUP(A162,[1]Sheet1!$B$2:$F$234,4,FALSE)</f>
        <v>-</v>
      </c>
      <c r="E162" s="75" t="str">
        <f>VLOOKUP(A162,[1]Sheet1!$B$2:$F$234,5,FALSE)</f>
        <v>-</v>
      </c>
      <c r="F162" s="75" t="str">
        <f>VLOOKUP(A162,[1]Sheet1!$B$2:$I$234,6,FALSE)</f>
        <v>-</v>
      </c>
      <c r="G162" s="75" t="str">
        <f>VLOOKUP(A162,[1]Sheet1!$B$2:$I$234,7,FALSE)</f>
        <v>-</v>
      </c>
      <c r="H162" s="45">
        <f>VLOOKUP(A162,[1]Sheet1!$B$2:$J$234,8,FALSE)</f>
        <v>3</v>
      </c>
      <c r="I162" s="45">
        <f>VLOOKUP(A162,[1]Sheet1!$B$2:$J$234,9,FALSE)</f>
        <v>20</v>
      </c>
      <c r="J162" s="45">
        <f>VLOOKUP(A162,[1]Sheet1!$B$2:$L$234,10,FALSE)</f>
        <v>1</v>
      </c>
      <c r="K162" s="45">
        <f>VLOOKUP(A162,[1]Sheet1!$B$2:$L$234,11,FALSE)</f>
        <v>1</v>
      </c>
      <c r="L162" s="75" t="str">
        <f>VLOOKUP(A162,[1]Sheet1!$B$2:$N$234,12,FALSE)</f>
        <v>-</v>
      </c>
      <c r="M162" s="75" t="str">
        <f>VLOOKUP(A162,[1]Sheet1!$B$2:$N$234,13,FALSE)</f>
        <v>-</v>
      </c>
      <c r="N162" s="75" t="str">
        <f>VLOOKUP(A162,[1]Sheet1!$B$2:$P$234,14,FALSE)</f>
        <v>-</v>
      </c>
      <c r="O162" s="75" t="str">
        <f>VLOOKUP(A162,[1]Sheet1!$B$2:$P$234,15,FALSE)</f>
        <v>-</v>
      </c>
      <c r="P162" s="45" t="str">
        <f>VLOOKUP(A162,[1]Sheet1!$B$2:$R$234,16,FALSE)</f>
        <v>-</v>
      </c>
      <c r="Q162" s="45" t="str">
        <f>VLOOKUP(A162,[1]Sheet1!$B$2:$R$234,17,FALSE)</f>
        <v>-</v>
      </c>
      <c r="R162" s="45">
        <f>VLOOKUP(A162,[1]Sheet1!$B$2:$T$234,18,FALSE)</f>
        <v>4</v>
      </c>
      <c r="S162" s="45">
        <f>VLOOKUP(A162,[1]Sheet1!$B$2:$T$234,19,FALSE)</f>
        <v>14</v>
      </c>
      <c r="T162" s="45" t="str">
        <f>VLOOKUP(A162,[1]Sheet1!$B$2:$V$234,20,FALSE)</f>
        <v>-</v>
      </c>
      <c r="U162" s="45" t="str">
        <f>VLOOKUP(A162,[1]Sheet1!$B$2:$V$234,21,FALSE)</f>
        <v>-</v>
      </c>
      <c r="V162" s="45">
        <f>VLOOKUP(A162,[1]Sheet1!$B$2:$X$234,22,FALSE)</f>
        <v>2</v>
      </c>
      <c r="W162" s="45">
        <f>VLOOKUP(A162,[1]Sheet1!$B$2:$X$234,23,FALSE)</f>
        <v>7</v>
      </c>
      <c r="X162" s="45">
        <f>VLOOKUP(A162,[1]Sheet1!$B$2:$AL$234,24,FALSE)</f>
        <v>3</v>
      </c>
      <c r="Y162" s="45">
        <f>VLOOKUP(A162,[1]Sheet1!$B$2:$AM$234,25,FALSE)</f>
        <v>9</v>
      </c>
      <c r="Z162" s="45">
        <f>VLOOKUP(A162,[1]Sheet1!$B$2:$AB$234,26,FALSE)</f>
        <v>2</v>
      </c>
      <c r="AA162" s="45">
        <f>VLOOKUP(A162,[1]Sheet1!$B$2:$AB$234,27,FALSE)</f>
        <v>32</v>
      </c>
      <c r="AB162" s="45">
        <f>VLOOKUP(A162,[1]Sheet1!$B$2:$AD$234,28,FALSE)</f>
        <v>4</v>
      </c>
      <c r="AC162" s="45">
        <f>VLOOKUP(A162,[1]Sheet1!$B$2:$AD$234,29,FALSE)</f>
        <v>18</v>
      </c>
      <c r="AD162" s="45">
        <f>VLOOKUP(A162,[1]Sheet1!$B$2:$AF$234,30,FALSE)</f>
        <v>1</v>
      </c>
      <c r="AE162" s="45">
        <f>VLOOKUP(A162,[1]Sheet1!$B$2:$AF$234,31,FALSE)</f>
        <v>1</v>
      </c>
      <c r="AF162" s="45">
        <f>VLOOKUP(A162,[1]Sheet1!$B$2:$AH$234,32,FALSE)</f>
        <v>3</v>
      </c>
      <c r="AG162" s="45">
        <f>VLOOKUP(A162,[1]Sheet1!$B$2:$AH$234,33,FALSE)</f>
        <v>32</v>
      </c>
      <c r="AH162" s="75" t="str">
        <f>VLOOKUP(A162,[1]Sheet1!$B$2:$AJ$234,34,FALSE)</f>
        <v>-</v>
      </c>
      <c r="AI162" s="75" t="str">
        <f>VLOOKUP(A162,[1]Sheet1!$B$2:$AJ$234,35,FALSE)</f>
        <v>-</v>
      </c>
      <c r="AJ162" s="45" t="str">
        <f>VLOOKUP(A162,[1]Sheet1!$B$2:$AL$234,36,FALSE)</f>
        <v>-</v>
      </c>
      <c r="AK162" s="45" t="str">
        <f>VLOOKUP(A162,[1]Sheet1!$B$2:$AL$234,37,FALSE)</f>
        <v>-</v>
      </c>
    </row>
    <row r="163" spans="1:37" ht="14.25" customHeight="1">
      <c r="A163" s="151" t="s">
        <v>504</v>
      </c>
      <c r="B163" s="81">
        <f>VLOOKUP(A163,[1]Sheet1!$B$2:$F$234,2,FALSE)</f>
        <v>20</v>
      </c>
      <c r="C163" s="81">
        <f>VLOOKUP(A163,[1]Sheet1!$B$2:$F$234,3,FALSE)</f>
        <v>78</v>
      </c>
      <c r="D163" s="75" t="str">
        <f>VLOOKUP(A163,[1]Sheet1!$B$2:$F$234,4,FALSE)</f>
        <v>-</v>
      </c>
      <c r="E163" s="75" t="str">
        <f>VLOOKUP(A163,[1]Sheet1!$B$2:$F$234,5,FALSE)</f>
        <v>-</v>
      </c>
      <c r="F163" s="75" t="str">
        <f>VLOOKUP(A163,[1]Sheet1!$B$2:$I$234,6,FALSE)</f>
        <v>-</v>
      </c>
      <c r="G163" s="75" t="str">
        <f>VLOOKUP(A163,[1]Sheet1!$B$2:$I$234,7,FALSE)</f>
        <v>-</v>
      </c>
      <c r="H163" s="45">
        <f>VLOOKUP(A163,[1]Sheet1!$B$2:$J$234,8,FALSE)</f>
        <v>5</v>
      </c>
      <c r="I163" s="45">
        <f>VLOOKUP(A163,[1]Sheet1!$B$2:$J$234,9,FALSE)</f>
        <v>29</v>
      </c>
      <c r="J163" s="45">
        <f>VLOOKUP(A163,[1]Sheet1!$B$2:$L$234,10,FALSE)</f>
        <v>1</v>
      </c>
      <c r="K163" s="45">
        <f>VLOOKUP(A163,[1]Sheet1!$B$2:$L$234,11,FALSE)</f>
        <v>9</v>
      </c>
      <c r="L163" s="75" t="str">
        <f>VLOOKUP(A163,[1]Sheet1!$B$2:$N$234,12,FALSE)</f>
        <v>-</v>
      </c>
      <c r="M163" s="75" t="str">
        <f>VLOOKUP(A163,[1]Sheet1!$B$2:$N$234,13,FALSE)</f>
        <v>-</v>
      </c>
      <c r="N163" s="75">
        <f>VLOOKUP(A163,[1]Sheet1!$B$2:$P$234,14,FALSE)</f>
        <v>1</v>
      </c>
      <c r="O163" s="75">
        <f>VLOOKUP(A163,[1]Sheet1!$B$2:$P$234,15,FALSE)</f>
        <v>1</v>
      </c>
      <c r="P163" s="45">
        <f>VLOOKUP(A163,[1]Sheet1!$B$2:$R$234,16,FALSE)</f>
        <v>1</v>
      </c>
      <c r="Q163" s="45">
        <f>VLOOKUP(A163,[1]Sheet1!$B$2:$R$234,17,FALSE)</f>
        <v>4</v>
      </c>
      <c r="R163" s="45">
        <f>VLOOKUP(A163,[1]Sheet1!$B$2:$T$234,18,FALSE)</f>
        <v>4</v>
      </c>
      <c r="S163" s="45">
        <f>VLOOKUP(A163,[1]Sheet1!$B$2:$T$234,19,FALSE)</f>
        <v>15</v>
      </c>
      <c r="T163" s="45" t="str">
        <f>VLOOKUP(A163,[1]Sheet1!$B$2:$V$234,20,FALSE)</f>
        <v>-</v>
      </c>
      <c r="U163" s="45" t="str">
        <f>VLOOKUP(A163,[1]Sheet1!$B$2:$V$234,21,FALSE)</f>
        <v>-</v>
      </c>
      <c r="V163" s="45">
        <f>VLOOKUP(A163,[1]Sheet1!$B$2:$X$234,22,FALSE)</f>
        <v>3</v>
      </c>
      <c r="W163" s="45">
        <f>VLOOKUP(A163,[1]Sheet1!$B$2:$X$234,23,FALSE)</f>
        <v>10</v>
      </c>
      <c r="X163" s="45">
        <f>VLOOKUP(A163,[1]Sheet1!$B$2:$AL$234,24,FALSE)</f>
        <v>1</v>
      </c>
      <c r="Y163" s="45">
        <f>VLOOKUP(A163,[1]Sheet1!$B$2:$AM$234,25,FALSE)</f>
        <v>4</v>
      </c>
      <c r="Z163" s="45" t="str">
        <f>VLOOKUP(A163,[1]Sheet1!$B$2:$AB$234,26,FALSE)</f>
        <v>-</v>
      </c>
      <c r="AA163" s="45" t="str">
        <f>VLOOKUP(A163,[1]Sheet1!$B$2:$AB$234,27,FALSE)</f>
        <v>-</v>
      </c>
      <c r="AB163" s="45">
        <f>VLOOKUP(A163,[1]Sheet1!$B$2:$AD$234,28,FALSE)</f>
        <v>2</v>
      </c>
      <c r="AC163" s="45">
        <f>VLOOKUP(A163,[1]Sheet1!$B$2:$AD$234,29,FALSE)</f>
        <v>3</v>
      </c>
      <c r="AD163" s="45" t="str">
        <f>VLOOKUP(A163,[1]Sheet1!$B$2:$AF$234,30,FALSE)</f>
        <v>-</v>
      </c>
      <c r="AE163" s="45" t="str">
        <f>VLOOKUP(A163,[1]Sheet1!$B$2:$AF$234,31,FALSE)</f>
        <v>-</v>
      </c>
      <c r="AF163" s="45" t="str">
        <f>VLOOKUP(A163,[1]Sheet1!$B$2:$AH$234,32,FALSE)</f>
        <v>-</v>
      </c>
      <c r="AG163" s="45" t="str">
        <f>VLOOKUP(A163,[1]Sheet1!$B$2:$AH$234,33,FALSE)</f>
        <v>-</v>
      </c>
      <c r="AH163" s="75" t="str">
        <f>VLOOKUP(A163,[1]Sheet1!$B$2:$AJ$234,34,FALSE)</f>
        <v>-</v>
      </c>
      <c r="AI163" s="75" t="str">
        <f>VLOOKUP(A163,[1]Sheet1!$B$2:$AJ$234,35,FALSE)</f>
        <v>-</v>
      </c>
      <c r="AJ163" s="45">
        <f>VLOOKUP(A163,[1]Sheet1!$B$2:$AL$234,36,FALSE)</f>
        <v>2</v>
      </c>
      <c r="AK163" s="45">
        <f>VLOOKUP(A163,[1]Sheet1!$B$2:$AL$234,37,FALSE)</f>
        <v>3</v>
      </c>
    </row>
    <row r="164" spans="1:37" ht="14.25" customHeight="1">
      <c r="A164" s="151" t="s">
        <v>499</v>
      </c>
      <c r="B164" s="81">
        <f>VLOOKUP(A164,[1]Sheet1!$B$2:$F$234,2,FALSE)</f>
        <v>13</v>
      </c>
      <c r="C164" s="81">
        <f>VLOOKUP(A164,[1]Sheet1!$B$2:$F$234,3,FALSE)</f>
        <v>171</v>
      </c>
      <c r="D164" s="75" t="str">
        <f>VLOOKUP(A164,[1]Sheet1!$B$2:$F$234,4,FALSE)</f>
        <v>-</v>
      </c>
      <c r="E164" s="75" t="str">
        <f>VLOOKUP(A164,[1]Sheet1!$B$2:$F$234,5,FALSE)</f>
        <v>-</v>
      </c>
      <c r="F164" s="75" t="str">
        <f>VLOOKUP(A164,[1]Sheet1!$B$2:$I$234,6,FALSE)</f>
        <v>-</v>
      </c>
      <c r="G164" s="75" t="str">
        <f>VLOOKUP(A164,[1]Sheet1!$B$2:$I$234,7,FALSE)</f>
        <v>-</v>
      </c>
      <c r="H164" s="45">
        <f>VLOOKUP(A164,[1]Sheet1!$B$2:$J$234,8,FALSE)</f>
        <v>1</v>
      </c>
      <c r="I164" s="45">
        <f>VLOOKUP(A164,[1]Sheet1!$B$2:$J$234,9,FALSE)</f>
        <v>11</v>
      </c>
      <c r="J164" s="45" t="str">
        <f>VLOOKUP(A164,[1]Sheet1!$B$2:$L$234,10,FALSE)</f>
        <v>-</v>
      </c>
      <c r="K164" s="45" t="str">
        <f>VLOOKUP(A164,[1]Sheet1!$B$2:$L$234,11,FALSE)</f>
        <v>-</v>
      </c>
      <c r="L164" s="75" t="str">
        <f>VLOOKUP(A164,[1]Sheet1!$B$2:$N$234,12,FALSE)</f>
        <v>-</v>
      </c>
      <c r="M164" s="75" t="str">
        <f>VLOOKUP(A164,[1]Sheet1!$B$2:$N$234,13,FALSE)</f>
        <v>-</v>
      </c>
      <c r="N164" s="75" t="str">
        <f>VLOOKUP(A164,[1]Sheet1!$B$2:$P$234,14,FALSE)</f>
        <v>-</v>
      </c>
      <c r="O164" s="75" t="str">
        <f>VLOOKUP(A164,[1]Sheet1!$B$2:$P$234,15,FALSE)</f>
        <v>-</v>
      </c>
      <c r="P164" s="45">
        <f>VLOOKUP(A164,[1]Sheet1!$B$2:$R$234,16,FALSE)</f>
        <v>1</v>
      </c>
      <c r="Q164" s="45" t="str">
        <f>VLOOKUP(A164,[1]Sheet1!$B$2:$R$234,17,FALSE)</f>
        <v>-</v>
      </c>
      <c r="R164" s="45">
        <f>VLOOKUP(A164,[1]Sheet1!$B$2:$T$234,18,FALSE)</f>
        <v>3</v>
      </c>
      <c r="S164" s="45">
        <f>VLOOKUP(A164,[1]Sheet1!$B$2:$T$234,19,FALSE)</f>
        <v>19</v>
      </c>
      <c r="T164" s="45" t="str">
        <f>VLOOKUP(A164,[1]Sheet1!$B$2:$V$234,20,FALSE)</f>
        <v>-</v>
      </c>
      <c r="U164" s="45" t="str">
        <f>VLOOKUP(A164,[1]Sheet1!$B$2:$V$234,21,FALSE)</f>
        <v>-</v>
      </c>
      <c r="V164" s="45">
        <f>VLOOKUP(A164,[1]Sheet1!$B$2:$X$234,22,FALSE)</f>
        <v>1</v>
      </c>
      <c r="W164" s="45">
        <f>VLOOKUP(A164,[1]Sheet1!$B$2:$X$234,23,FALSE)</f>
        <v>2</v>
      </c>
      <c r="X164" s="45">
        <f>VLOOKUP(A164,[1]Sheet1!$B$2:$AL$234,24,FALSE)</f>
        <v>1</v>
      </c>
      <c r="Y164" s="45">
        <f>VLOOKUP(A164,[1]Sheet1!$B$2:$AM$234,25,FALSE)</f>
        <v>7</v>
      </c>
      <c r="Z164" s="45">
        <f>VLOOKUP(A164,[1]Sheet1!$B$2:$AB$234,26,FALSE)</f>
        <v>2</v>
      </c>
      <c r="AA164" s="45">
        <f>VLOOKUP(A164,[1]Sheet1!$B$2:$AB$234,27,FALSE)</f>
        <v>98</v>
      </c>
      <c r="AB164" s="45" t="str">
        <f>VLOOKUP(A164,[1]Sheet1!$B$2:$AD$234,28,FALSE)</f>
        <v>-</v>
      </c>
      <c r="AC164" s="45" t="str">
        <f>VLOOKUP(A164,[1]Sheet1!$B$2:$AD$234,29,FALSE)</f>
        <v>-</v>
      </c>
      <c r="AD164" s="45">
        <f>VLOOKUP(A164,[1]Sheet1!$B$2:$AF$234,30,FALSE)</f>
        <v>1</v>
      </c>
      <c r="AE164" s="45">
        <f>VLOOKUP(A164,[1]Sheet1!$B$2:$AF$234,31,FALSE)</f>
        <v>5</v>
      </c>
      <c r="AF164" s="45">
        <f>VLOOKUP(A164,[1]Sheet1!$B$2:$AH$234,32,FALSE)</f>
        <v>1</v>
      </c>
      <c r="AG164" s="45">
        <f>VLOOKUP(A164,[1]Sheet1!$B$2:$AH$234,33,FALSE)</f>
        <v>23</v>
      </c>
      <c r="AH164" s="75">
        <f>VLOOKUP(A164,[1]Sheet1!$B$2:$AJ$234,34,FALSE)</f>
        <v>1</v>
      </c>
      <c r="AI164" s="75">
        <f>VLOOKUP(A164,[1]Sheet1!$B$2:$AJ$234,35,FALSE)</f>
        <v>3</v>
      </c>
      <c r="AJ164" s="45">
        <f>VLOOKUP(A164,[1]Sheet1!$B$2:$AL$234,36,FALSE)</f>
        <v>1</v>
      </c>
      <c r="AK164" s="45">
        <f>VLOOKUP(A164,[1]Sheet1!$B$2:$AL$234,37,FALSE)</f>
        <v>3</v>
      </c>
    </row>
    <row r="165" spans="1:37" ht="14.25" customHeight="1">
      <c r="A165" s="151" t="s">
        <v>345</v>
      </c>
      <c r="B165" s="81">
        <f>VLOOKUP(A165,[1]Sheet1!$B$2:$F$234,2,FALSE)</f>
        <v>30</v>
      </c>
      <c r="C165" s="81">
        <f>VLOOKUP(A165,[1]Sheet1!$B$2:$F$234,3,FALSE)</f>
        <v>318</v>
      </c>
      <c r="D165" s="75" t="str">
        <f>VLOOKUP(A165,[1]Sheet1!$B$2:$F$234,4,FALSE)</f>
        <v>-</v>
      </c>
      <c r="E165" s="75" t="str">
        <f>VLOOKUP(A165,[1]Sheet1!$B$2:$F$234,5,FALSE)</f>
        <v>-</v>
      </c>
      <c r="F165" s="75" t="str">
        <f>VLOOKUP(A165,[1]Sheet1!$B$2:$I$234,6,FALSE)</f>
        <v>-</v>
      </c>
      <c r="G165" s="75" t="str">
        <f>VLOOKUP(A165,[1]Sheet1!$B$2:$I$234,7,FALSE)</f>
        <v>-</v>
      </c>
      <c r="H165" s="45">
        <f>VLOOKUP(A165,[1]Sheet1!$B$2:$J$234,8,FALSE)</f>
        <v>4</v>
      </c>
      <c r="I165" s="45">
        <f>VLOOKUP(A165,[1]Sheet1!$B$2:$J$234,9,FALSE)</f>
        <v>27</v>
      </c>
      <c r="J165" s="45">
        <f>VLOOKUP(A165,[1]Sheet1!$B$2:$L$234,10,FALSE)</f>
        <v>2</v>
      </c>
      <c r="K165" s="45">
        <f>VLOOKUP(A165,[1]Sheet1!$B$2:$L$234,11,FALSE)</f>
        <v>15</v>
      </c>
      <c r="L165" s="75" t="str">
        <f>VLOOKUP(A165,[1]Sheet1!$B$2:$N$234,12,FALSE)</f>
        <v>-</v>
      </c>
      <c r="M165" s="75" t="str">
        <f>VLOOKUP(A165,[1]Sheet1!$B$2:$N$234,13,FALSE)</f>
        <v>-</v>
      </c>
      <c r="N165" s="75" t="str">
        <f>VLOOKUP(A165,[1]Sheet1!$B$2:$P$234,14,FALSE)</f>
        <v>-</v>
      </c>
      <c r="O165" s="75" t="str">
        <f>VLOOKUP(A165,[1]Sheet1!$B$2:$P$234,15,FALSE)</f>
        <v>-</v>
      </c>
      <c r="P165" s="45">
        <f>VLOOKUP(A165,[1]Sheet1!$B$2:$R$234,16,FALSE)</f>
        <v>1</v>
      </c>
      <c r="Q165" s="45">
        <f>VLOOKUP(A165,[1]Sheet1!$B$2:$R$234,17,FALSE)</f>
        <v>67</v>
      </c>
      <c r="R165" s="45">
        <f>VLOOKUP(A165,[1]Sheet1!$B$2:$T$234,18,FALSE)</f>
        <v>6</v>
      </c>
      <c r="S165" s="45">
        <f>VLOOKUP(A165,[1]Sheet1!$B$2:$T$234,19,FALSE)</f>
        <v>47</v>
      </c>
      <c r="T165" s="45">
        <f>VLOOKUP(A165,[1]Sheet1!$B$2:$V$234,20,FALSE)</f>
        <v>1</v>
      </c>
      <c r="U165" s="45">
        <f>VLOOKUP(A165,[1]Sheet1!$B$2:$V$234,21,FALSE)</f>
        <v>35</v>
      </c>
      <c r="V165" s="45">
        <f>VLOOKUP(A165,[1]Sheet1!$B$2:$X$234,22,FALSE)</f>
        <v>2</v>
      </c>
      <c r="W165" s="45">
        <f>VLOOKUP(A165,[1]Sheet1!$B$2:$X$234,23,FALSE)</f>
        <v>7</v>
      </c>
      <c r="X165" s="45">
        <f>VLOOKUP(A165,[1]Sheet1!$B$2:$AL$234,24,FALSE)</f>
        <v>4</v>
      </c>
      <c r="Y165" s="45">
        <f>VLOOKUP(A165,[1]Sheet1!$B$2:$AM$234,25,FALSE)</f>
        <v>10</v>
      </c>
      <c r="Z165" s="45">
        <f>VLOOKUP(A165,[1]Sheet1!$B$2:$AB$234,26,FALSE)</f>
        <v>3</v>
      </c>
      <c r="AA165" s="45">
        <f>VLOOKUP(A165,[1]Sheet1!$B$2:$AB$234,27,FALSE)</f>
        <v>57</v>
      </c>
      <c r="AB165" s="45">
        <f>VLOOKUP(A165,[1]Sheet1!$B$2:$AD$234,28,FALSE)</f>
        <v>1</v>
      </c>
      <c r="AC165" s="45">
        <f>VLOOKUP(A165,[1]Sheet1!$B$2:$AD$234,29,FALSE)</f>
        <v>17</v>
      </c>
      <c r="AD165" s="45" t="str">
        <f>VLOOKUP(A165,[1]Sheet1!$B$2:$AF$234,30,FALSE)</f>
        <v>-</v>
      </c>
      <c r="AE165" s="45" t="str">
        <f>VLOOKUP(A165,[1]Sheet1!$B$2:$AF$234,31,FALSE)</f>
        <v>-</v>
      </c>
      <c r="AF165" s="45">
        <f>VLOOKUP(A165,[1]Sheet1!$B$2:$AH$234,32,FALSE)</f>
        <v>4</v>
      </c>
      <c r="AG165" s="45">
        <f>VLOOKUP(A165,[1]Sheet1!$B$2:$AH$234,33,FALSE)</f>
        <v>31</v>
      </c>
      <c r="AH165" s="75" t="str">
        <f>VLOOKUP(A165,[1]Sheet1!$B$2:$AJ$234,34,FALSE)</f>
        <v>-</v>
      </c>
      <c r="AI165" s="75" t="str">
        <f>VLOOKUP(A165,[1]Sheet1!$B$2:$AJ$234,35,FALSE)</f>
        <v>-</v>
      </c>
      <c r="AJ165" s="45">
        <f>VLOOKUP(A165,[1]Sheet1!$B$2:$AL$234,36,FALSE)</f>
        <v>2</v>
      </c>
      <c r="AK165" s="45">
        <f>VLOOKUP(A165,[1]Sheet1!$B$2:$AL$234,37,FALSE)</f>
        <v>5</v>
      </c>
    </row>
    <row r="166" spans="1:37" ht="14.25" customHeight="1">
      <c r="A166" s="151" t="s">
        <v>500</v>
      </c>
      <c r="B166" s="81">
        <f>VLOOKUP(A166,[1]Sheet1!$B$2:$F$234,2,FALSE)</f>
        <v>16</v>
      </c>
      <c r="C166" s="81">
        <f>VLOOKUP(A166,[1]Sheet1!$B$2:$F$234,3,FALSE)</f>
        <v>1989</v>
      </c>
      <c r="D166" s="75" t="str">
        <f>VLOOKUP(A166,[1]Sheet1!$B$2:$F$234,4,FALSE)</f>
        <v>-</v>
      </c>
      <c r="E166" s="75" t="str">
        <f>VLOOKUP(A166,[1]Sheet1!$B$2:$F$234,5,FALSE)</f>
        <v>-</v>
      </c>
      <c r="F166" s="75" t="str">
        <f>VLOOKUP(A166,[1]Sheet1!$B$2:$I$234,6,FALSE)</f>
        <v>-</v>
      </c>
      <c r="G166" s="75" t="str">
        <f>VLOOKUP(A166,[1]Sheet1!$B$2:$I$234,7,FALSE)</f>
        <v>-</v>
      </c>
      <c r="H166" s="45">
        <f>VLOOKUP(A166,[1]Sheet1!$B$2:$J$234,8,FALSE)</f>
        <v>1</v>
      </c>
      <c r="I166" s="45">
        <f>VLOOKUP(A166,[1]Sheet1!$B$2:$J$234,9,FALSE)</f>
        <v>14</v>
      </c>
      <c r="J166" s="45" t="str">
        <f>VLOOKUP(A166,[1]Sheet1!$B$2:$L$234,10,FALSE)</f>
        <v>-</v>
      </c>
      <c r="K166" s="45" t="str">
        <f>VLOOKUP(A166,[1]Sheet1!$B$2:$L$234,11,FALSE)</f>
        <v>-</v>
      </c>
      <c r="L166" s="75" t="str">
        <f>VLOOKUP(A166,[1]Sheet1!$B$2:$N$234,12,FALSE)</f>
        <v>-</v>
      </c>
      <c r="M166" s="75" t="str">
        <f>VLOOKUP(A166,[1]Sheet1!$B$2:$N$234,13,FALSE)</f>
        <v>-</v>
      </c>
      <c r="N166" s="75" t="str">
        <f>VLOOKUP(A166,[1]Sheet1!$B$2:$P$234,14,FALSE)</f>
        <v>-</v>
      </c>
      <c r="O166" s="75" t="str">
        <f>VLOOKUP(A166,[1]Sheet1!$B$2:$P$234,15,FALSE)</f>
        <v>-</v>
      </c>
      <c r="P166" s="45" t="str">
        <f>VLOOKUP(A166,[1]Sheet1!$B$2:$R$234,16,FALSE)</f>
        <v>-</v>
      </c>
      <c r="Q166" s="45" t="str">
        <f>VLOOKUP(A166,[1]Sheet1!$B$2:$R$234,17,FALSE)</f>
        <v>-</v>
      </c>
      <c r="R166" s="45">
        <f>VLOOKUP(A166,[1]Sheet1!$B$2:$T$234,18,FALSE)</f>
        <v>3</v>
      </c>
      <c r="S166" s="45">
        <f>VLOOKUP(A166,[1]Sheet1!$B$2:$T$234,19,FALSE)</f>
        <v>41</v>
      </c>
      <c r="T166" s="45" t="str">
        <f>VLOOKUP(A166,[1]Sheet1!$B$2:$V$234,20,FALSE)</f>
        <v>-</v>
      </c>
      <c r="U166" s="45" t="str">
        <f>VLOOKUP(A166,[1]Sheet1!$B$2:$V$234,21,FALSE)</f>
        <v>-</v>
      </c>
      <c r="V166" s="45">
        <f>VLOOKUP(A166,[1]Sheet1!$B$2:$X$234,22,FALSE)</f>
        <v>3</v>
      </c>
      <c r="W166" s="45">
        <f>VLOOKUP(A166,[1]Sheet1!$B$2:$X$234,23,FALSE)</f>
        <v>56</v>
      </c>
      <c r="X166" s="45" t="str">
        <f>VLOOKUP(A166,[1]Sheet1!$B$2:$AL$234,24,FALSE)</f>
        <v>-</v>
      </c>
      <c r="Y166" s="45" t="str">
        <f>VLOOKUP(A166,[1]Sheet1!$B$2:$AM$234,25,FALSE)</f>
        <v>-</v>
      </c>
      <c r="Z166" s="45">
        <f>VLOOKUP(A166,[1]Sheet1!$B$2:$AB$234,26,FALSE)</f>
        <v>1</v>
      </c>
      <c r="AA166" s="45">
        <f>VLOOKUP(A166,[1]Sheet1!$B$2:$AB$234,27,FALSE)</f>
        <v>11</v>
      </c>
      <c r="AB166" s="45" t="str">
        <f>VLOOKUP(A166,[1]Sheet1!$B$2:$AD$234,28,FALSE)</f>
        <v>-</v>
      </c>
      <c r="AC166" s="45" t="str">
        <f>VLOOKUP(A166,[1]Sheet1!$B$2:$AD$234,29,FALSE)</f>
        <v>-</v>
      </c>
      <c r="AD166" s="45">
        <f>VLOOKUP(A166,[1]Sheet1!$B$2:$AF$234,30,FALSE)</f>
        <v>1</v>
      </c>
      <c r="AE166" s="45">
        <f>VLOOKUP(A166,[1]Sheet1!$B$2:$AF$234,31,FALSE)</f>
        <v>49</v>
      </c>
      <c r="AF166" s="45">
        <f>VLOOKUP(A166,[1]Sheet1!$B$2:$AH$234,32,FALSE)</f>
        <v>7</v>
      </c>
      <c r="AG166" s="45">
        <f>VLOOKUP(A166,[1]Sheet1!$B$2:$AH$234,33,FALSE)</f>
        <v>1818</v>
      </c>
      <c r="AH166" s="75" t="str">
        <f>VLOOKUP(A166,[1]Sheet1!$B$2:$AJ$234,34,FALSE)</f>
        <v>-</v>
      </c>
      <c r="AI166" s="75" t="str">
        <f>VLOOKUP(A166,[1]Sheet1!$B$2:$AJ$234,35,FALSE)</f>
        <v>-</v>
      </c>
      <c r="AJ166" s="45" t="str">
        <f>VLOOKUP(A166,[1]Sheet1!$B$2:$AL$234,36,FALSE)</f>
        <v>-</v>
      </c>
      <c r="AK166" s="45" t="str">
        <f>VLOOKUP(A166,[1]Sheet1!$B$2:$AL$234,37,FALSE)</f>
        <v>-</v>
      </c>
    </row>
    <row r="167" spans="1:37" ht="14.25" customHeight="1">
      <c r="A167" s="151" t="s">
        <v>25</v>
      </c>
      <c r="B167" s="81">
        <f>VLOOKUP(A167,[1]Sheet1!$B$2:$F$234,2,FALSE)</f>
        <v>35</v>
      </c>
      <c r="C167" s="81">
        <f>VLOOKUP(A167,[1]Sheet1!$B$2:$F$234,3,FALSE)</f>
        <v>273</v>
      </c>
      <c r="D167" s="75" t="str">
        <f>VLOOKUP(A167,[1]Sheet1!$B$2:$F$234,4,FALSE)</f>
        <v>-</v>
      </c>
      <c r="E167" s="75" t="str">
        <f>VLOOKUP(A167,[1]Sheet1!$B$2:$F$234,5,FALSE)</f>
        <v>-</v>
      </c>
      <c r="F167" s="75" t="str">
        <f>VLOOKUP(A167,[1]Sheet1!$B$2:$I$234,6,FALSE)</f>
        <v>-</v>
      </c>
      <c r="G167" s="75" t="str">
        <f>VLOOKUP(A167,[1]Sheet1!$B$2:$I$234,7,FALSE)</f>
        <v>-</v>
      </c>
      <c r="H167" s="45">
        <f>VLOOKUP(A167,[1]Sheet1!$B$2:$J$234,8,FALSE)</f>
        <v>1</v>
      </c>
      <c r="I167" s="45">
        <f>VLOOKUP(A167,[1]Sheet1!$B$2:$J$234,9,FALSE)</f>
        <v>23</v>
      </c>
      <c r="J167" s="45" t="str">
        <f>VLOOKUP(A167,[1]Sheet1!$B$2:$L$234,10,FALSE)</f>
        <v>-</v>
      </c>
      <c r="K167" s="45" t="str">
        <f>VLOOKUP(A167,[1]Sheet1!$B$2:$L$234,11,FALSE)</f>
        <v>-</v>
      </c>
      <c r="L167" s="75" t="str">
        <f>VLOOKUP(A167,[1]Sheet1!$B$2:$N$234,12,FALSE)</f>
        <v>-</v>
      </c>
      <c r="M167" s="75" t="str">
        <f>VLOOKUP(A167,[1]Sheet1!$B$2:$N$234,13,FALSE)</f>
        <v>-</v>
      </c>
      <c r="N167" s="75" t="str">
        <f>VLOOKUP(A167,[1]Sheet1!$B$2:$P$234,14,FALSE)</f>
        <v>-</v>
      </c>
      <c r="O167" s="75" t="str">
        <f>VLOOKUP(A167,[1]Sheet1!$B$2:$P$234,15,FALSE)</f>
        <v>-</v>
      </c>
      <c r="P167" s="45" t="str">
        <f>VLOOKUP(A167,[1]Sheet1!$B$2:$R$234,16,FALSE)</f>
        <v>-</v>
      </c>
      <c r="Q167" s="45" t="str">
        <f>VLOOKUP(A167,[1]Sheet1!$B$2:$R$234,17,FALSE)</f>
        <v>-</v>
      </c>
      <c r="R167" s="45">
        <f>VLOOKUP(A167,[1]Sheet1!$B$2:$T$234,18,FALSE)</f>
        <v>5</v>
      </c>
      <c r="S167" s="45">
        <f>VLOOKUP(A167,[1]Sheet1!$B$2:$T$234,19,FALSE)</f>
        <v>6</v>
      </c>
      <c r="T167" s="45">
        <f>VLOOKUP(A167,[1]Sheet1!$B$2:$V$234,20,FALSE)</f>
        <v>1</v>
      </c>
      <c r="U167" s="45">
        <f>VLOOKUP(A167,[1]Sheet1!$B$2:$V$234,21,FALSE)</f>
        <v>1</v>
      </c>
      <c r="V167" s="45">
        <f>VLOOKUP(A167,[1]Sheet1!$B$2:$X$234,22,FALSE)</f>
        <v>10</v>
      </c>
      <c r="W167" s="45">
        <f>VLOOKUP(A167,[1]Sheet1!$B$2:$X$234,23,FALSE)</f>
        <v>22</v>
      </c>
      <c r="X167" s="45">
        <f>VLOOKUP(A167,[1]Sheet1!$B$2:$AL$234,24,FALSE)</f>
        <v>7</v>
      </c>
      <c r="Y167" s="45">
        <f>VLOOKUP(A167,[1]Sheet1!$B$2:$AM$234,25,FALSE)</f>
        <v>48</v>
      </c>
      <c r="Z167" s="45">
        <f>VLOOKUP(A167,[1]Sheet1!$B$2:$AB$234,26,FALSE)</f>
        <v>2</v>
      </c>
      <c r="AA167" s="45">
        <f>VLOOKUP(A167,[1]Sheet1!$B$2:$AB$234,27,FALSE)</f>
        <v>3</v>
      </c>
      <c r="AB167" s="45">
        <f>VLOOKUP(A167,[1]Sheet1!$B$2:$AD$234,28,FALSE)</f>
        <v>1</v>
      </c>
      <c r="AC167" s="45">
        <f>VLOOKUP(A167,[1]Sheet1!$B$2:$AD$234,29,FALSE)</f>
        <v>1</v>
      </c>
      <c r="AD167" s="45">
        <f>VLOOKUP(A167,[1]Sheet1!$B$2:$AF$234,30,FALSE)</f>
        <v>3</v>
      </c>
      <c r="AE167" s="45">
        <f>VLOOKUP(A167,[1]Sheet1!$B$2:$AF$234,31,FALSE)</f>
        <v>23</v>
      </c>
      <c r="AF167" s="45">
        <f>VLOOKUP(A167,[1]Sheet1!$B$2:$AH$234,32,FALSE)</f>
        <v>3</v>
      </c>
      <c r="AG167" s="45">
        <f>VLOOKUP(A167,[1]Sheet1!$B$2:$AH$234,33,FALSE)</f>
        <v>104</v>
      </c>
      <c r="AH167" s="75" t="str">
        <f>VLOOKUP(A167,[1]Sheet1!$B$2:$AJ$234,34,FALSE)</f>
        <v>-</v>
      </c>
      <c r="AI167" s="75" t="str">
        <f>VLOOKUP(A167,[1]Sheet1!$B$2:$AJ$234,35,FALSE)</f>
        <v>-</v>
      </c>
      <c r="AJ167" s="45">
        <f>VLOOKUP(A167,[1]Sheet1!$B$2:$AL$234,36,FALSE)</f>
        <v>2</v>
      </c>
      <c r="AK167" s="45">
        <f>VLOOKUP(A167,[1]Sheet1!$B$2:$AL$234,37,FALSE)</f>
        <v>42</v>
      </c>
    </row>
    <row r="168" spans="1:37" ht="14.25" customHeight="1">
      <c r="A168" s="151" t="s">
        <v>508</v>
      </c>
      <c r="B168" s="81">
        <f>VLOOKUP(A168,[1]Sheet1!$B$2:$F$234,2,FALSE)</f>
        <v>81</v>
      </c>
      <c r="C168" s="81">
        <f>VLOOKUP(A168,[1]Sheet1!$B$2:$F$234,3,FALSE)</f>
        <v>516</v>
      </c>
      <c r="D168" s="75" t="str">
        <f>VLOOKUP(A168,[1]Sheet1!$B$2:$F$234,4,FALSE)</f>
        <v>-</v>
      </c>
      <c r="E168" s="75" t="str">
        <f>VLOOKUP(A168,[1]Sheet1!$B$2:$F$234,5,FALSE)</f>
        <v>-</v>
      </c>
      <c r="F168" s="75" t="str">
        <f>VLOOKUP(A168,[1]Sheet1!$B$2:$I$234,6,FALSE)</f>
        <v>-</v>
      </c>
      <c r="G168" s="75" t="str">
        <f>VLOOKUP(A168,[1]Sheet1!$B$2:$I$234,7,FALSE)</f>
        <v>-</v>
      </c>
      <c r="H168" s="45">
        <f>VLOOKUP(A168,[1]Sheet1!$B$2:$J$234,8,FALSE)</f>
        <v>5</v>
      </c>
      <c r="I168" s="45">
        <f>VLOOKUP(A168,[1]Sheet1!$B$2:$J$234,9,FALSE)</f>
        <v>34</v>
      </c>
      <c r="J168" s="45">
        <f>VLOOKUP(A168,[1]Sheet1!$B$2:$L$234,10,FALSE)</f>
        <v>3</v>
      </c>
      <c r="K168" s="45">
        <f>VLOOKUP(A168,[1]Sheet1!$B$2:$L$234,11,FALSE)</f>
        <v>9</v>
      </c>
      <c r="L168" s="75" t="str">
        <f>VLOOKUP(A168,[1]Sheet1!$B$2:$N$234,12,FALSE)</f>
        <v>-</v>
      </c>
      <c r="M168" s="75" t="str">
        <f>VLOOKUP(A168,[1]Sheet1!$B$2:$N$234,13,FALSE)</f>
        <v>-</v>
      </c>
      <c r="N168" s="75" t="str">
        <f>VLOOKUP(A168,[1]Sheet1!$B$2:$P$234,14,FALSE)</f>
        <v>-</v>
      </c>
      <c r="O168" s="75" t="str">
        <f>VLOOKUP(A168,[1]Sheet1!$B$2:$P$234,15,FALSE)</f>
        <v>-</v>
      </c>
      <c r="P168" s="45">
        <f>VLOOKUP(A168,[1]Sheet1!$B$2:$R$234,16,FALSE)</f>
        <v>2</v>
      </c>
      <c r="Q168" s="45">
        <f>VLOOKUP(A168,[1]Sheet1!$B$2:$R$234,17,FALSE)</f>
        <v>12</v>
      </c>
      <c r="R168" s="45">
        <f>VLOOKUP(A168,[1]Sheet1!$B$2:$T$234,18,FALSE)</f>
        <v>15</v>
      </c>
      <c r="S168" s="45">
        <f>VLOOKUP(A168,[1]Sheet1!$B$2:$T$234,19,FALSE)</f>
        <v>90</v>
      </c>
      <c r="T168" s="45" t="str">
        <f>VLOOKUP(A168,[1]Sheet1!$B$2:$V$234,20,FALSE)</f>
        <v>-</v>
      </c>
      <c r="U168" s="45" t="str">
        <f>VLOOKUP(A168,[1]Sheet1!$B$2:$V$234,21,FALSE)</f>
        <v>-</v>
      </c>
      <c r="V168" s="45">
        <f>VLOOKUP(A168,[1]Sheet1!$B$2:$X$234,22,FALSE)</f>
        <v>10</v>
      </c>
      <c r="W168" s="45">
        <f>VLOOKUP(A168,[1]Sheet1!$B$2:$X$234,23,FALSE)</f>
        <v>21</v>
      </c>
      <c r="X168" s="45">
        <f>VLOOKUP(A168,[1]Sheet1!$B$2:$AL$234,24,FALSE)</f>
        <v>9</v>
      </c>
      <c r="Y168" s="45">
        <f>VLOOKUP(A168,[1]Sheet1!$B$2:$AM$234,25,FALSE)</f>
        <v>44</v>
      </c>
      <c r="Z168" s="45">
        <f>VLOOKUP(A168,[1]Sheet1!$B$2:$AB$234,26,FALSE)</f>
        <v>7</v>
      </c>
      <c r="AA168" s="45">
        <f>VLOOKUP(A168,[1]Sheet1!$B$2:$AB$234,27,FALSE)</f>
        <v>98</v>
      </c>
      <c r="AB168" s="45">
        <f>VLOOKUP(A168,[1]Sheet1!$B$2:$AD$234,28,FALSE)</f>
        <v>15</v>
      </c>
      <c r="AC168" s="45">
        <f>VLOOKUP(A168,[1]Sheet1!$B$2:$AD$234,29,FALSE)</f>
        <v>66</v>
      </c>
      <c r="AD168" s="45">
        <f>VLOOKUP(A168,[1]Sheet1!$B$2:$AF$234,30,FALSE)</f>
        <v>4</v>
      </c>
      <c r="AE168" s="45">
        <f>VLOOKUP(A168,[1]Sheet1!$B$2:$AF$234,31,FALSE)</f>
        <v>28</v>
      </c>
      <c r="AF168" s="45">
        <f>VLOOKUP(A168,[1]Sheet1!$B$2:$AH$234,32,FALSE)</f>
        <v>6</v>
      </c>
      <c r="AG168" s="45">
        <f>VLOOKUP(A168,[1]Sheet1!$B$2:$AH$234,33,FALSE)</f>
        <v>64</v>
      </c>
      <c r="AH168" s="75" t="str">
        <f>VLOOKUP(A168,[1]Sheet1!$B$2:$AJ$234,34,FALSE)</f>
        <v>-</v>
      </c>
      <c r="AI168" s="75" t="str">
        <f>VLOOKUP(A168,[1]Sheet1!$B$2:$AJ$234,35,FALSE)</f>
        <v>-</v>
      </c>
      <c r="AJ168" s="45">
        <f>VLOOKUP(A168,[1]Sheet1!$B$2:$AL$234,36,FALSE)</f>
        <v>5</v>
      </c>
      <c r="AK168" s="45">
        <f>VLOOKUP(A168,[1]Sheet1!$B$2:$AL$234,37,FALSE)</f>
        <v>50</v>
      </c>
    </row>
    <row r="169" spans="1:37" ht="14.25" customHeight="1">
      <c r="A169" s="151" t="s">
        <v>381</v>
      </c>
      <c r="B169" s="81">
        <f>VLOOKUP(A169,[1]Sheet1!$B$2:$F$234,2,FALSE)</f>
        <v>73</v>
      </c>
      <c r="C169" s="81">
        <f>VLOOKUP(A169,[1]Sheet1!$B$2:$F$234,3,FALSE)</f>
        <v>769</v>
      </c>
      <c r="D169" s="75">
        <f>VLOOKUP(A169,[1]Sheet1!$B$2:$F$234,4,FALSE)</f>
        <v>1</v>
      </c>
      <c r="E169" s="75">
        <f>VLOOKUP(A169,[1]Sheet1!$B$2:$F$234,5,FALSE)</f>
        <v>5</v>
      </c>
      <c r="F169" s="75" t="str">
        <f>VLOOKUP(A169,[1]Sheet1!$B$2:$I$234,6,FALSE)</f>
        <v>-</v>
      </c>
      <c r="G169" s="75" t="str">
        <f>VLOOKUP(A169,[1]Sheet1!$B$2:$I$234,7,FALSE)</f>
        <v>-</v>
      </c>
      <c r="H169" s="45">
        <f>VLOOKUP(A169,[1]Sheet1!$B$2:$J$234,8,FALSE)</f>
        <v>12</v>
      </c>
      <c r="I169" s="45">
        <f>VLOOKUP(A169,[1]Sheet1!$B$2:$J$234,9,FALSE)</f>
        <v>77</v>
      </c>
      <c r="J169" s="45">
        <f>VLOOKUP(A169,[1]Sheet1!$B$2:$L$234,10,FALSE)</f>
        <v>1</v>
      </c>
      <c r="K169" s="45">
        <f>VLOOKUP(A169,[1]Sheet1!$B$2:$L$234,11,FALSE)</f>
        <v>3</v>
      </c>
      <c r="L169" s="75" t="str">
        <f>VLOOKUP(A169,[1]Sheet1!$B$2:$N$234,12,FALSE)</f>
        <v>-</v>
      </c>
      <c r="M169" s="75" t="str">
        <f>VLOOKUP(A169,[1]Sheet1!$B$2:$N$234,13,FALSE)</f>
        <v>-</v>
      </c>
      <c r="N169" s="75" t="str">
        <f>VLOOKUP(A169,[1]Sheet1!$B$2:$P$234,14,FALSE)</f>
        <v>-</v>
      </c>
      <c r="O169" s="75" t="str">
        <f>VLOOKUP(A169,[1]Sheet1!$B$2:$P$234,15,FALSE)</f>
        <v>-</v>
      </c>
      <c r="P169" s="45" t="str">
        <f>VLOOKUP(A169,[1]Sheet1!$B$2:$R$234,16,FALSE)</f>
        <v>-</v>
      </c>
      <c r="Q169" s="45" t="str">
        <f>VLOOKUP(A169,[1]Sheet1!$B$2:$R$234,17,FALSE)</f>
        <v>-</v>
      </c>
      <c r="R169" s="45">
        <f>VLOOKUP(A169,[1]Sheet1!$B$2:$T$234,18,FALSE)</f>
        <v>17</v>
      </c>
      <c r="S169" s="45">
        <f>VLOOKUP(A169,[1]Sheet1!$B$2:$T$234,19,FALSE)</f>
        <v>318</v>
      </c>
      <c r="T169" s="45">
        <f>VLOOKUP(A169,[1]Sheet1!$B$2:$V$234,20,FALSE)</f>
        <v>1</v>
      </c>
      <c r="U169" s="45">
        <f>VLOOKUP(A169,[1]Sheet1!$B$2:$V$234,21,FALSE)</f>
        <v>12</v>
      </c>
      <c r="V169" s="45">
        <f>VLOOKUP(A169,[1]Sheet1!$B$2:$X$234,22,FALSE)</f>
        <v>8</v>
      </c>
      <c r="W169" s="45">
        <f>VLOOKUP(A169,[1]Sheet1!$B$2:$X$234,23,FALSE)</f>
        <v>61</v>
      </c>
      <c r="X169" s="45">
        <f>VLOOKUP(A169,[1]Sheet1!$B$2:$AL$234,24,FALSE)</f>
        <v>4</v>
      </c>
      <c r="Y169" s="45">
        <f>VLOOKUP(A169,[1]Sheet1!$B$2:$AM$234,25,FALSE)</f>
        <v>5</v>
      </c>
      <c r="Z169" s="45">
        <f>VLOOKUP(A169,[1]Sheet1!$B$2:$AB$234,26,FALSE)</f>
        <v>6</v>
      </c>
      <c r="AA169" s="45">
        <f>VLOOKUP(A169,[1]Sheet1!$B$2:$AB$234,27,FALSE)</f>
        <v>73</v>
      </c>
      <c r="AB169" s="45">
        <f>VLOOKUP(A169,[1]Sheet1!$B$2:$AD$234,28,FALSE)</f>
        <v>11</v>
      </c>
      <c r="AC169" s="45">
        <f>VLOOKUP(A169,[1]Sheet1!$B$2:$AD$234,29,FALSE)</f>
        <v>49</v>
      </c>
      <c r="AD169" s="45">
        <f>VLOOKUP(A169,[1]Sheet1!$B$2:$AF$234,30,FALSE)</f>
        <v>3</v>
      </c>
      <c r="AE169" s="45">
        <f>VLOOKUP(A169,[1]Sheet1!$B$2:$AF$234,31,FALSE)</f>
        <v>82</v>
      </c>
      <c r="AF169" s="45">
        <f>VLOOKUP(A169,[1]Sheet1!$B$2:$AH$234,32,FALSE)</f>
        <v>8</v>
      </c>
      <c r="AG169" s="45">
        <f>VLOOKUP(A169,[1]Sheet1!$B$2:$AH$234,33,FALSE)</f>
        <v>82</v>
      </c>
      <c r="AH169" s="75" t="str">
        <f>VLOOKUP(A169,[1]Sheet1!$B$2:$AJ$234,34,FALSE)</f>
        <v>-</v>
      </c>
      <c r="AI169" s="75" t="str">
        <f>VLOOKUP(A169,[1]Sheet1!$B$2:$AJ$234,35,FALSE)</f>
        <v>-</v>
      </c>
      <c r="AJ169" s="45">
        <f>VLOOKUP(A169,[1]Sheet1!$B$2:$AL$234,36,FALSE)</f>
        <v>1</v>
      </c>
      <c r="AK169" s="45">
        <f>VLOOKUP(A169,[1]Sheet1!$B$2:$AL$234,37,FALSE)</f>
        <v>2</v>
      </c>
    </row>
    <row r="170" spans="1:37" ht="14.25" customHeight="1">
      <c r="A170" s="151" t="s">
        <v>67</v>
      </c>
      <c r="B170" s="81">
        <f>VLOOKUP(A170,[1]Sheet1!$B$2:$F$234,2,FALSE)</f>
        <v>59</v>
      </c>
      <c r="C170" s="81">
        <f>VLOOKUP(A170,[1]Sheet1!$B$2:$F$234,3,FALSE)</f>
        <v>556</v>
      </c>
      <c r="D170" s="75" t="str">
        <f>VLOOKUP(A170,[1]Sheet1!$B$2:$F$234,4,FALSE)</f>
        <v>-</v>
      </c>
      <c r="E170" s="75" t="str">
        <f>VLOOKUP(A170,[1]Sheet1!$B$2:$F$234,5,FALSE)</f>
        <v>-</v>
      </c>
      <c r="F170" s="75" t="str">
        <f>VLOOKUP(A170,[1]Sheet1!$B$2:$I$234,6,FALSE)</f>
        <v>-</v>
      </c>
      <c r="G170" s="75" t="str">
        <f>VLOOKUP(A170,[1]Sheet1!$B$2:$I$234,7,FALSE)</f>
        <v>-</v>
      </c>
      <c r="H170" s="45">
        <f>VLOOKUP(A170,[1]Sheet1!$B$2:$J$234,8,FALSE)</f>
        <v>20</v>
      </c>
      <c r="I170" s="45">
        <f>VLOOKUP(A170,[1]Sheet1!$B$2:$J$234,9,FALSE)</f>
        <v>119</v>
      </c>
      <c r="J170" s="45">
        <f>VLOOKUP(A170,[1]Sheet1!$B$2:$L$234,10,FALSE)</f>
        <v>4</v>
      </c>
      <c r="K170" s="45">
        <f>VLOOKUP(A170,[1]Sheet1!$B$2:$L$234,11,FALSE)</f>
        <v>21</v>
      </c>
      <c r="L170" s="75" t="str">
        <f>VLOOKUP(A170,[1]Sheet1!$B$2:$N$234,12,FALSE)</f>
        <v>-</v>
      </c>
      <c r="M170" s="75" t="str">
        <f>VLOOKUP(A170,[1]Sheet1!$B$2:$N$234,13,FALSE)</f>
        <v>-</v>
      </c>
      <c r="N170" s="75" t="str">
        <f>VLOOKUP(A170,[1]Sheet1!$B$2:$P$234,14,FALSE)</f>
        <v>-</v>
      </c>
      <c r="O170" s="75" t="str">
        <f>VLOOKUP(A170,[1]Sheet1!$B$2:$P$234,15,FALSE)</f>
        <v>-</v>
      </c>
      <c r="P170" s="45">
        <f>VLOOKUP(A170,[1]Sheet1!$B$2:$R$234,16,FALSE)</f>
        <v>2</v>
      </c>
      <c r="Q170" s="45">
        <f>VLOOKUP(A170,[1]Sheet1!$B$2:$R$234,17,FALSE)</f>
        <v>12</v>
      </c>
      <c r="R170" s="45">
        <f>VLOOKUP(A170,[1]Sheet1!$B$2:$T$234,18,FALSE)</f>
        <v>10</v>
      </c>
      <c r="S170" s="45">
        <f>VLOOKUP(A170,[1]Sheet1!$B$2:$T$234,19,FALSE)</f>
        <v>82</v>
      </c>
      <c r="T170" s="45" t="str">
        <f>VLOOKUP(A170,[1]Sheet1!$B$2:$V$234,20,FALSE)</f>
        <v>-</v>
      </c>
      <c r="U170" s="45" t="str">
        <f>VLOOKUP(A170,[1]Sheet1!$B$2:$V$234,21,FALSE)</f>
        <v>-</v>
      </c>
      <c r="V170" s="45" t="str">
        <f>VLOOKUP(A170,[1]Sheet1!$B$2:$X$234,22,FALSE)</f>
        <v>-</v>
      </c>
      <c r="W170" s="45" t="str">
        <f>VLOOKUP(A170,[1]Sheet1!$B$2:$X$234,23,FALSE)</f>
        <v>-</v>
      </c>
      <c r="X170" s="45">
        <f>VLOOKUP(A170,[1]Sheet1!$B$2:$AL$234,24,FALSE)</f>
        <v>2</v>
      </c>
      <c r="Y170" s="45">
        <f>VLOOKUP(A170,[1]Sheet1!$B$2:$AM$234,25,FALSE)</f>
        <v>6</v>
      </c>
      <c r="Z170" s="45">
        <f>VLOOKUP(A170,[1]Sheet1!$B$2:$AB$234,26,FALSE)</f>
        <v>4</v>
      </c>
      <c r="AA170" s="45">
        <f>VLOOKUP(A170,[1]Sheet1!$B$2:$AB$234,27,FALSE)</f>
        <v>11</v>
      </c>
      <c r="AB170" s="45">
        <f>VLOOKUP(A170,[1]Sheet1!$B$2:$AD$234,28,FALSE)</f>
        <v>1</v>
      </c>
      <c r="AC170" s="45">
        <f>VLOOKUP(A170,[1]Sheet1!$B$2:$AD$234,29,FALSE)</f>
        <v>1</v>
      </c>
      <c r="AD170" s="45" t="str">
        <f>VLOOKUP(A170,[1]Sheet1!$B$2:$AF$234,30,FALSE)</f>
        <v>-</v>
      </c>
      <c r="AE170" s="45" t="str">
        <f>VLOOKUP(A170,[1]Sheet1!$B$2:$AF$234,31,FALSE)</f>
        <v>-</v>
      </c>
      <c r="AF170" s="45">
        <f>VLOOKUP(A170,[1]Sheet1!$B$2:$AH$234,32,FALSE)</f>
        <v>12</v>
      </c>
      <c r="AG170" s="45">
        <f>VLOOKUP(A170,[1]Sheet1!$B$2:$AH$234,33,FALSE)</f>
        <v>282</v>
      </c>
      <c r="AH170" s="75" t="str">
        <f>VLOOKUP(A170,[1]Sheet1!$B$2:$AJ$234,34,FALSE)</f>
        <v>-</v>
      </c>
      <c r="AI170" s="75" t="str">
        <f>VLOOKUP(A170,[1]Sheet1!$B$2:$AJ$234,35,FALSE)</f>
        <v>-</v>
      </c>
      <c r="AJ170" s="45">
        <f>VLOOKUP(A170,[1]Sheet1!$B$2:$AL$234,36,FALSE)</f>
        <v>4</v>
      </c>
      <c r="AK170" s="45">
        <f>VLOOKUP(A170,[1]Sheet1!$B$2:$AL$234,37,FALSE)</f>
        <v>22</v>
      </c>
    </row>
    <row r="171" spans="1:37" ht="14.25" customHeight="1">
      <c r="A171" s="151" t="s">
        <v>272</v>
      </c>
      <c r="B171" s="81">
        <f>VLOOKUP(A171,[1]Sheet1!$B$2:$F$234,2,FALSE)</f>
        <v>319</v>
      </c>
      <c r="C171" s="81">
        <f>VLOOKUP(A171,[1]Sheet1!$B$2:$F$234,3,FALSE)</f>
        <v>3007</v>
      </c>
      <c r="D171" s="75">
        <f>VLOOKUP(A171,[1]Sheet1!$B$2:$F$234,4,FALSE)</f>
        <v>1</v>
      </c>
      <c r="E171" s="75">
        <f>VLOOKUP(A171,[1]Sheet1!$B$2:$F$234,5,FALSE)</f>
        <v>8</v>
      </c>
      <c r="F171" s="75" t="str">
        <f>VLOOKUP(A171,[1]Sheet1!$B$2:$I$234,6,FALSE)</f>
        <v>-</v>
      </c>
      <c r="G171" s="75" t="str">
        <f>VLOOKUP(A171,[1]Sheet1!$B$2:$I$234,7,FALSE)</f>
        <v>-</v>
      </c>
      <c r="H171" s="45">
        <f>VLOOKUP(A171,[1]Sheet1!$B$2:$J$234,8,FALSE)</f>
        <v>41</v>
      </c>
      <c r="I171" s="45">
        <f>VLOOKUP(A171,[1]Sheet1!$B$2:$J$234,9,FALSE)</f>
        <v>212</v>
      </c>
      <c r="J171" s="45">
        <f>VLOOKUP(A171,[1]Sheet1!$B$2:$L$234,10,FALSE)</f>
        <v>15</v>
      </c>
      <c r="K171" s="45">
        <f>VLOOKUP(A171,[1]Sheet1!$B$2:$L$234,11,FALSE)</f>
        <v>185</v>
      </c>
      <c r="L171" s="75">
        <f>VLOOKUP(A171,[1]Sheet1!$B$2:$N$234,12,FALSE)</f>
        <v>1</v>
      </c>
      <c r="M171" s="75">
        <f>VLOOKUP(A171,[1]Sheet1!$B$2:$N$234,13,FALSE)</f>
        <v>6</v>
      </c>
      <c r="N171" s="75">
        <f>VLOOKUP(A171,[1]Sheet1!$B$2:$P$234,14,FALSE)</f>
        <v>1</v>
      </c>
      <c r="O171" s="75">
        <f>VLOOKUP(A171,[1]Sheet1!$B$2:$P$234,15,FALSE)</f>
        <v>2</v>
      </c>
      <c r="P171" s="45">
        <f>VLOOKUP(A171,[1]Sheet1!$B$2:$R$234,16,FALSE)</f>
        <v>17</v>
      </c>
      <c r="Q171" s="45">
        <f>VLOOKUP(A171,[1]Sheet1!$B$2:$R$234,17,FALSE)</f>
        <v>682</v>
      </c>
      <c r="R171" s="45">
        <f>VLOOKUP(A171,[1]Sheet1!$B$2:$T$234,18,FALSE)</f>
        <v>80</v>
      </c>
      <c r="S171" s="45">
        <f>VLOOKUP(A171,[1]Sheet1!$B$2:$T$234,19,FALSE)</f>
        <v>726</v>
      </c>
      <c r="T171" s="45">
        <f>VLOOKUP(A171,[1]Sheet1!$B$2:$V$234,20,FALSE)</f>
        <v>6</v>
      </c>
      <c r="U171" s="45">
        <f>VLOOKUP(A171,[1]Sheet1!$B$2:$V$234,21,FALSE)</f>
        <v>36</v>
      </c>
      <c r="V171" s="45">
        <f>VLOOKUP(A171,[1]Sheet1!$B$2:$X$234,22,FALSE)</f>
        <v>12</v>
      </c>
      <c r="W171" s="45">
        <f>VLOOKUP(A171,[1]Sheet1!$B$2:$X$234,23,FALSE)</f>
        <v>99</v>
      </c>
      <c r="X171" s="45">
        <f>VLOOKUP(A171,[1]Sheet1!$B$2:$AL$234,24,FALSE)</f>
        <v>8</v>
      </c>
      <c r="Y171" s="45">
        <f>VLOOKUP(A171,[1]Sheet1!$B$2:$AM$234,25,FALSE)</f>
        <v>31</v>
      </c>
      <c r="Z171" s="45">
        <f>VLOOKUP(A171,[1]Sheet1!$B$2:$AB$234,26,FALSE)</f>
        <v>27</v>
      </c>
      <c r="AA171" s="45">
        <f>VLOOKUP(A171,[1]Sheet1!$B$2:$AB$234,27,FALSE)</f>
        <v>150</v>
      </c>
      <c r="AB171" s="45">
        <f>VLOOKUP(A171,[1]Sheet1!$B$2:$AD$234,28,FALSE)</f>
        <v>32</v>
      </c>
      <c r="AC171" s="45">
        <f>VLOOKUP(A171,[1]Sheet1!$B$2:$AD$234,29,FALSE)</f>
        <v>92</v>
      </c>
      <c r="AD171" s="45">
        <f>VLOOKUP(A171,[1]Sheet1!$B$2:$AF$234,30,FALSE)</f>
        <v>10</v>
      </c>
      <c r="AE171" s="45">
        <f>VLOOKUP(A171,[1]Sheet1!$B$2:$AF$234,31,FALSE)</f>
        <v>34</v>
      </c>
      <c r="AF171" s="45">
        <f>VLOOKUP(A171,[1]Sheet1!$B$2:$AH$234,32,FALSE)</f>
        <v>37</v>
      </c>
      <c r="AG171" s="45">
        <f>VLOOKUP(A171,[1]Sheet1!$B$2:$AH$234,33,FALSE)</f>
        <v>420</v>
      </c>
      <c r="AH171" s="75">
        <f>VLOOKUP(A171,[1]Sheet1!$B$2:$AJ$234,34,FALSE)</f>
        <v>1</v>
      </c>
      <c r="AI171" s="75">
        <f>VLOOKUP(A171,[1]Sheet1!$B$2:$AJ$234,35,FALSE)</f>
        <v>16</v>
      </c>
      <c r="AJ171" s="45">
        <f>VLOOKUP(A171,[1]Sheet1!$B$2:$AL$234,36,FALSE)</f>
        <v>30</v>
      </c>
      <c r="AK171" s="45">
        <f>VLOOKUP(A171,[1]Sheet1!$B$2:$AL$234,37,FALSE)</f>
        <v>308</v>
      </c>
    </row>
    <row r="172" spans="1:37" ht="14.25" customHeight="1">
      <c r="A172" s="151" t="s">
        <v>273</v>
      </c>
      <c r="B172" s="81">
        <f>VLOOKUP(A172,[1]Sheet1!$B$2:$F$234,2,FALSE)</f>
        <v>24</v>
      </c>
      <c r="C172" s="81">
        <f>VLOOKUP(A172,[1]Sheet1!$B$2:$F$234,3,FALSE)</f>
        <v>132</v>
      </c>
      <c r="D172" s="75">
        <f>VLOOKUP(A172,[1]Sheet1!$B$2:$F$234,4,FALSE)</f>
        <v>1</v>
      </c>
      <c r="E172" s="75">
        <f>VLOOKUP(A172,[1]Sheet1!$B$2:$F$234,5,FALSE)</f>
        <v>5</v>
      </c>
      <c r="F172" s="75" t="str">
        <f>VLOOKUP(A172,[1]Sheet1!$B$2:$I$234,6,FALSE)</f>
        <v>-</v>
      </c>
      <c r="G172" s="75" t="str">
        <f>VLOOKUP(A172,[1]Sheet1!$B$2:$I$234,7,FALSE)</f>
        <v>-</v>
      </c>
      <c r="H172" s="45">
        <f>VLOOKUP(A172,[1]Sheet1!$B$2:$J$234,8,FALSE)</f>
        <v>8</v>
      </c>
      <c r="I172" s="45">
        <f>VLOOKUP(A172,[1]Sheet1!$B$2:$J$234,9,FALSE)</f>
        <v>53</v>
      </c>
      <c r="J172" s="45">
        <f>VLOOKUP(A172,[1]Sheet1!$B$2:$L$234,10,FALSE)</f>
        <v>1</v>
      </c>
      <c r="K172" s="45">
        <f>VLOOKUP(A172,[1]Sheet1!$B$2:$L$234,11,FALSE)</f>
        <v>13</v>
      </c>
      <c r="L172" s="75" t="str">
        <f>VLOOKUP(A172,[1]Sheet1!$B$2:$N$234,12,FALSE)</f>
        <v>-</v>
      </c>
      <c r="M172" s="75" t="str">
        <f>VLOOKUP(A172,[1]Sheet1!$B$2:$N$234,13,FALSE)</f>
        <v>-</v>
      </c>
      <c r="N172" s="75" t="str">
        <f>VLOOKUP(A172,[1]Sheet1!$B$2:$P$234,14,FALSE)</f>
        <v>-</v>
      </c>
      <c r="O172" s="75" t="str">
        <f>VLOOKUP(A172,[1]Sheet1!$B$2:$P$234,15,FALSE)</f>
        <v>-</v>
      </c>
      <c r="P172" s="45" t="str">
        <f>VLOOKUP(A172,[1]Sheet1!$B$2:$R$234,16,FALSE)</f>
        <v>-</v>
      </c>
      <c r="Q172" s="45" t="str">
        <f>VLOOKUP(A172,[1]Sheet1!$B$2:$R$234,17,FALSE)</f>
        <v>-</v>
      </c>
      <c r="R172" s="45">
        <f>VLOOKUP(A172,[1]Sheet1!$B$2:$T$234,18,FALSE)</f>
        <v>6</v>
      </c>
      <c r="S172" s="45">
        <f>VLOOKUP(A172,[1]Sheet1!$B$2:$T$234,19,FALSE)</f>
        <v>12</v>
      </c>
      <c r="T172" s="45">
        <f>VLOOKUP(A172,[1]Sheet1!$B$2:$V$234,20,FALSE)</f>
        <v>1</v>
      </c>
      <c r="U172" s="45">
        <f>VLOOKUP(A172,[1]Sheet1!$B$2:$V$234,21,FALSE)</f>
        <v>1</v>
      </c>
      <c r="V172" s="45" t="str">
        <f>VLOOKUP(A172,[1]Sheet1!$B$2:$X$234,22,FALSE)</f>
        <v>-</v>
      </c>
      <c r="W172" s="45" t="str">
        <f>VLOOKUP(A172,[1]Sheet1!$B$2:$X$234,23,FALSE)</f>
        <v>-</v>
      </c>
      <c r="X172" s="45">
        <f>VLOOKUP(A172,[1]Sheet1!$B$2:$AL$234,24,FALSE)</f>
        <v>1</v>
      </c>
      <c r="Y172" s="45">
        <f>VLOOKUP(A172,[1]Sheet1!$B$2:$AM$234,25,FALSE)</f>
        <v>2</v>
      </c>
      <c r="Z172" s="45">
        <f>VLOOKUP(A172,[1]Sheet1!$B$2:$AB$234,26,FALSE)</f>
        <v>2</v>
      </c>
      <c r="AA172" s="45">
        <f>VLOOKUP(A172,[1]Sheet1!$B$2:$AB$234,27,FALSE)</f>
        <v>5</v>
      </c>
      <c r="AB172" s="45">
        <f>VLOOKUP(A172,[1]Sheet1!$B$2:$AD$234,28,FALSE)</f>
        <v>1</v>
      </c>
      <c r="AC172" s="45">
        <f>VLOOKUP(A172,[1]Sheet1!$B$2:$AD$234,29,FALSE)</f>
        <v>9</v>
      </c>
      <c r="AD172" s="45" t="str">
        <f>VLOOKUP(A172,[1]Sheet1!$B$2:$AF$234,30,FALSE)</f>
        <v>-</v>
      </c>
      <c r="AE172" s="45" t="str">
        <f>VLOOKUP(A172,[1]Sheet1!$B$2:$AF$234,31,FALSE)</f>
        <v>-</v>
      </c>
      <c r="AF172" s="45">
        <f>VLOOKUP(A172,[1]Sheet1!$B$2:$AH$234,32,FALSE)</f>
        <v>2</v>
      </c>
      <c r="AG172" s="45">
        <f>VLOOKUP(A172,[1]Sheet1!$B$2:$AH$234,33,FALSE)</f>
        <v>26</v>
      </c>
      <c r="AH172" s="75" t="str">
        <f>VLOOKUP(A172,[1]Sheet1!$B$2:$AJ$234,34,FALSE)</f>
        <v>-</v>
      </c>
      <c r="AI172" s="75" t="str">
        <f>VLOOKUP(A172,[1]Sheet1!$B$2:$AJ$234,35,FALSE)</f>
        <v>-</v>
      </c>
      <c r="AJ172" s="45">
        <f>VLOOKUP(A172,[1]Sheet1!$B$2:$AL$234,36,FALSE)</f>
        <v>1</v>
      </c>
      <c r="AK172" s="45">
        <f>VLOOKUP(A172,[1]Sheet1!$B$2:$AL$234,37,FALSE)</f>
        <v>6</v>
      </c>
    </row>
    <row r="173" spans="1:37" ht="14.25" customHeight="1">
      <c r="A173" s="151" t="s">
        <v>275</v>
      </c>
      <c r="B173" s="81">
        <f>VLOOKUP(A173,[1]Sheet1!$B$2:$F$234,2,FALSE)</f>
        <v>11</v>
      </c>
      <c r="C173" s="81">
        <f>VLOOKUP(A173,[1]Sheet1!$B$2:$F$234,3,FALSE)</f>
        <v>127</v>
      </c>
      <c r="D173" s="75" t="str">
        <f>VLOOKUP(A173,[1]Sheet1!$B$2:$F$234,4,FALSE)</f>
        <v>-</v>
      </c>
      <c r="E173" s="75" t="str">
        <f>VLOOKUP(A173,[1]Sheet1!$B$2:$F$234,5,FALSE)</f>
        <v>-</v>
      </c>
      <c r="F173" s="75" t="str">
        <f>VLOOKUP(A173,[1]Sheet1!$B$2:$I$234,6,FALSE)</f>
        <v>-</v>
      </c>
      <c r="G173" s="75" t="str">
        <f>VLOOKUP(A173,[1]Sheet1!$B$2:$I$234,7,FALSE)</f>
        <v>-</v>
      </c>
      <c r="H173" s="45">
        <f>VLOOKUP(A173,[1]Sheet1!$B$2:$J$234,8,FALSE)</f>
        <v>1</v>
      </c>
      <c r="I173" s="45">
        <f>VLOOKUP(A173,[1]Sheet1!$B$2:$J$234,9,FALSE)</f>
        <v>1</v>
      </c>
      <c r="J173" s="45" t="str">
        <f>VLOOKUP(A173,[1]Sheet1!$B$2:$L$234,10,FALSE)</f>
        <v>-</v>
      </c>
      <c r="K173" s="45" t="str">
        <f>VLOOKUP(A173,[1]Sheet1!$B$2:$L$234,11,FALSE)</f>
        <v>-</v>
      </c>
      <c r="L173" s="75" t="str">
        <f>VLOOKUP(A173,[1]Sheet1!$B$2:$N$234,12,FALSE)</f>
        <v>-</v>
      </c>
      <c r="M173" s="75" t="str">
        <f>VLOOKUP(A173,[1]Sheet1!$B$2:$N$234,13,FALSE)</f>
        <v>-</v>
      </c>
      <c r="N173" s="75" t="str">
        <f>VLOOKUP(A173,[1]Sheet1!$B$2:$P$234,14,FALSE)</f>
        <v>-</v>
      </c>
      <c r="O173" s="75" t="str">
        <f>VLOOKUP(A173,[1]Sheet1!$B$2:$P$234,15,FALSE)</f>
        <v>-</v>
      </c>
      <c r="P173" s="45" t="str">
        <f>VLOOKUP(A173,[1]Sheet1!$B$2:$R$234,16,FALSE)</f>
        <v>-</v>
      </c>
      <c r="Q173" s="45" t="str">
        <f>VLOOKUP(A173,[1]Sheet1!$B$2:$R$234,17,FALSE)</f>
        <v>-</v>
      </c>
      <c r="R173" s="45">
        <f>VLOOKUP(A173,[1]Sheet1!$B$2:$T$234,18,FALSE)</f>
        <v>2</v>
      </c>
      <c r="S173" s="45">
        <f>VLOOKUP(A173,[1]Sheet1!$B$2:$T$234,19,FALSE)</f>
        <v>16</v>
      </c>
      <c r="T173" s="45" t="str">
        <f>VLOOKUP(A173,[1]Sheet1!$B$2:$V$234,20,FALSE)</f>
        <v>-</v>
      </c>
      <c r="U173" s="45" t="str">
        <f>VLOOKUP(A173,[1]Sheet1!$B$2:$V$234,21,FALSE)</f>
        <v>-</v>
      </c>
      <c r="V173" s="45" t="str">
        <f>VLOOKUP(A173,[1]Sheet1!$B$2:$X$234,22,FALSE)</f>
        <v>-</v>
      </c>
      <c r="W173" s="45" t="str">
        <f>VLOOKUP(A173,[1]Sheet1!$B$2:$X$234,23,FALSE)</f>
        <v>-</v>
      </c>
      <c r="X173" s="45" t="str">
        <f>VLOOKUP(A173,[1]Sheet1!$B$2:$AL$234,24,FALSE)</f>
        <v>-</v>
      </c>
      <c r="Y173" s="45" t="str">
        <f>VLOOKUP(A173,[1]Sheet1!$B$2:$AM$234,25,FALSE)</f>
        <v>-</v>
      </c>
      <c r="Z173" s="45">
        <f>VLOOKUP(A173,[1]Sheet1!$B$2:$AB$234,26,FALSE)</f>
        <v>3</v>
      </c>
      <c r="AA173" s="45">
        <f>VLOOKUP(A173,[1]Sheet1!$B$2:$AB$234,27,FALSE)</f>
        <v>20</v>
      </c>
      <c r="AB173" s="45">
        <f>VLOOKUP(A173,[1]Sheet1!$B$2:$AD$234,28,FALSE)</f>
        <v>1</v>
      </c>
      <c r="AC173" s="45">
        <f>VLOOKUP(A173,[1]Sheet1!$B$2:$AD$234,29,FALSE)</f>
        <v>1</v>
      </c>
      <c r="AD173" s="45" t="str">
        <f>VLOOKUP(A173,[1]Sheet1!$B$2:$AF$234,30,FALSE)</f>
        <v>-</v>
      </c>
      <c r="AE173" s="45" t="str">
        <f>VLOOKUP(A173,[1]Sheet1!$B$2:$AF$234,31,FALSE)</f>
        <v>-</v>
      </c>
      <c r="AF173" s="45">
        <f>VLOOKUP(A173,[1]Sheet1!$B$2:$AH$234,32,FALSE)</f>
        <v>3</v>
      </c>
      <c r="AG173" s="45">
        <f>VLOOKUP(A173,[1]Sheet1!$B$2:$AH$234,33,FALSE)</f>
        <v>88</v>
      </c>
      <c r="AH173" s="75" t="str">
        <f>VLOOKUP(A173,[1]Sheet1!$B$2:$AJ$234,34,FALSE)</f>
        <v>-</v>
      </c>
      <c r="AI173" s="75" t="str">
        <f>VLOOKUP(A173,[1]Sheet1!$B$2:$AJ$234,35,FALSE)</f>
        <v>-</v>
      </c>
      <c r="AJ173" s="45">
        <f>VLOOKUP(A173,[1]Sheet1!$B$2:$AL$234,36,FALSE)</f>
        <v>1</v>
      </c>
      <c r="AK173" s="45">
        <f>VLOOKUP(A173,[1]Sheet1!$B$2:$AL$234,37,FALSE)</f>
        <v>1</v>
      </c>
    </row>
    <row r="174" spans="1:37" ht="14.25" customHeight="1">
      <c r="A174" s="151" t="s">
        <v>317</v>
      </c>
      <c r="B174" s="81">
        <f>VLOOKUP(A174,[1]Sheet1!$B$2:$F$234,2,FALSE)</f>
        <v>2</v>
      </c>
      <c r="C174" s="81">
        <f>VLOOKUP(A174,[1]Sheet1!$B$2:$F$234,3,FALSE)</f>
        <v>54</v>
      </c>
      <c r="D174" s="75" t="str">
        <f>VLOOKUP(A174,[1]Sheet1!$B$2:$F$234,4,FALSE)</f>
        <v>-</v>
      </c>
      <c r="E174" s="75" t="str">
        <f>VLOOKUP(A174,[1]Sheet1!$B$2:$F$234,5,FALSE)</f>
        <v>-</v>
      </c>
      <c r="F174" s="75" t="str">
        <f>VLOOKUP(A174,[1]Sheet1!$B$2:$I$234,6,FALSE)</f>
        <v>-</v>
      </c>
      <c r="G174" s="75" t="str">
        <f>VLOOKUP(A174,[1]Sheet1!$B$2:$I$234,7,FALSE)</f>
        <v>-</v>
      </c>
      <c r="H174" s="45" t="str">
        <f>VLOOKUP(A174,[1]Sheet1!$B$2:$J$234,8,FALSE)</f>
        <v>-</v>
      </c>
      <c r="I174" s="45" t="str">
        <f>VLOOKUP(A174,[1]Sheet1!$B$2:$J$234,9,FALSE)</f>
        <v>-</v>
      </c>
      <c r="J174" s="45" t="str">
        <f>VLOOKUP(A174,[1]Sheet1!$B$2:$L$234,10,FALSE)</f>
        <v>-</v>
      </c>
      <c r="K174" s="45" t="str">
        <f>VLOOKUP(A174,[1]Sheet1!$B$2:$L$234,11,FALSE)</f>
        <v>-</v>
      </c>
      <c r="L174" s="75" t="str">
        <f>VLOOKUP(A174,[1]Sheet1!$B$2:$N$234,12,FALSE)</f>
        <v>-</v>
      </c>
      <c r="M174" s="75" t="str">
        <f>VLOOKUP(A174,[1]Sheet1!$B$2:$N$234,13,FALSE)</f>
        <v>-</v>
      </c>
      <c r="N174" s="75" t="str">
        <f>VLOOKUP(A174,[1]Sheet1!$B$2:$P$234,14,FALSE)</f>
        <v>-</v>
      </c>
      <c r="O174" s="75" t="str">
        <f>VLOOKUP(A174,[1]Sheet1!$B$2:$P$234,15,FALSE)</f>
        <v>-</v>
      </c>
      <c r="P174" s="45" t="str">
        <f>VLOOKUP(A174,[1]Sheet1!$B$2:$R$234,16,FALSE)</f>
        <v>-</v>
      </c>
      <c r="Q174" s="45" t="str">
        <f>VLOOKUP(A174,[1]Sheet1!$B$2:$R$234,17,FALSE)</f>
        <v>-</v>
      </c>
      <c r="R174" s="45" t="str">
        <f>VLOOKUP(A174,[1]Sheet1!$B$2:$T$234,18,FALSE)</f>
        <v>-</v>
      </c>
      <c r="S174" s="45" t="str">
        <f>VLOOKUP(A174,[1]Sheet1!$B$2:$T$234,19,FALSE)</f>
        <v>-</v>
      </c>
      <c r="T174" s="45" t="str">
        <f>VLOOKUP(A174,[1]Sheet1!$B$2:$V$234,20,FALSE)</f>
        <v>-</v>
      </c>
      <c r="U174" s="45" t="str">
        <f>VLOOKUP(A174,[1]Sheet1!$B$2:$V$234,21,FALSE)</f>
        <v>-</v>
      </c>
      <c r="V174" s="45" t="str">
        <f>VLOOKUP(A174,[1]Sheet1!$B$2:$X$234,22,FALSE)</f>
        <v>-</v>
      </c>
      <c r="W174" s="45" t="str">
        <f>VLOOKUP(A174,[1]Sheet1!$B$2:$X$234,23,FALSE)</f>
        <v>-</v>
      </c>
      <c r="X174" s="45" t="str">
        <f>VLOOKUP(A174,[1]Sheet1!$B$2:$AL$234,24,FALSE)</f>
        <v>-</v>
      </c>
      <c r="Y174" s="45" t="str">
        <f>VLOOKUP(A174,[1]Sheet1!$B$2:$AM$234,25,FALSE)</f>
        <v>-</v>
      </c>
      <c r="Z174" s="45" t="str">
        <f>VLOOKUP(A174,[1]Sheet1!$B$2:$AB$234,26,FALSE)</f>
        <v>-</v>
      </c>
      <c r="AA174" s="45" t="str">
        <f>VLOOKUP(A174,[1]Sheet1!$B$2:$AB$234,27,FALSE)</f>
        <v>-</v>
      </c>
      <c r="AB174" s="45" t="str">
        <f>VLOOKUP(A174,[1]Sheet1!$B$2:$AD$234,28,FALSE)</f>
        <v>-</v>
      </c>
      <c r="AC174" s="45" t="str">
        <f>VLOOKUP(A174,[1]Sheet1!$B$2:$AD$234,29,FALSE)</f>
        <v>-</v>
      </c>
      <c r="AD174" s="45">
        <f>VLOOKUP(A174,[1]Sheet1!$B$2:$AF$234,30,FALSE)</f>
        <v>2</v>
      </c>
      <c r="AE174" s="45">
        <f>VLOOKUP(A174,[1]Sheet1!$B$2:$AF$234,31,FALSE)</f>
        <v>54</v>
      </c>
      <c r="AF174" s="45" t="str">
        <f>VLOOKUP(A174,[1]Sheet1!$B$2:$AH$234,32,FALSE)</f>
        <v>-</v>
      </c>
      <c r="AG174" s="45" t="str">
        <f>VLOOKUP(A174,[1]Sheet1!$B$2:$AH$234,33,FALSE)</f>
        <v>-</v>
      </c>
      <c r="AH174" s="75" t="str">
        <f>VLOOKUP(A174,[1]Sheet1!$B$2:$AJ$234,34,FALSE)</f>
        <v>-</v>
      </c>
      <c r="AI174" s="75" t="str">
        <f>VLOOKUP(A174,[1]Sheet1!$B$2:$AJ$234,35,FALSE)</f>
        <v>-</v>
      </c>
      <c r="AJ174" s="45" t="str">
        <f>VLOOKUP(A174,[1]Sheet1!$B$2:$AL$234,36,FALSE)</f>
        <v>-</v>
      </c>
      <c r="AK174" s="45" t="str">
        <f>VLOOKUP(A174,[1]Sheet1!$B$2:$AL$234,37,FALSE)</f>
        <v>-</v>
      </c>
    </row>
    <row r="175" spans="1:37" ht="14.25" customHeight="1">
      <c r="A175" s="151" t="s">
        <v>280</v>
      </c>
      <c r="B175" s="81">
        <f>VLOOKUP(A175,[1]Sheet1!$B$2:$F$234,2,FALSE)</f>
        <v>6</v>
      </c>
      <c r="C175" s="81">
        <f>VLOOKUP(A175,[1]Sheet1!$B$2:$F$234,3,FALSE)</f>
        <v>11</v>
      </c>
      <c r="D175" s="75" t="str">
        <f>VLOOKUP(A175,[1]Sheet1!$B$2:$F$234,4,FALSE)</f>
        <v>-</v>
      </c>
      <c r="E175" s="75" t="str">
        <f>VLOOKUP(A175,[1]Sheet1!$B$2:$F$234,5,FALSE)</f>
        <v>-</v>
      </c>
      <c r="F175" s="75" t="str">
        <f>VLOOKUP(A175,[1]Sheet1!$B$2:$I$234,6,FALSE)</f>
        <v>-</v>
      </c>
      <c r="G175" s="75" t="str">
        <f>VLOOKUP(A175,[1]Sheet1!$B$2:$I$234,7,FALSE)</f>
        <v>-</v>
      </c>
      <c r="H175" s="45" t="str">
        <f>VLOOKUP(A175,[1]Sheet1!$B$2:$J$234,8,FALSE)</f>
        <v>-</v>
      </c>
      <c r="I175" s="45" t="str">
        <f>VLOOKUP(A175,[1]Sheet1!$B$2:$J$234,9,FALSE)</f>
        <v>-</v>
      </c>
      <c r="J175" s="45">
        <f>VLOOKUP(A175,[1]Sheet1!$B$2:$L$234,10,FALSE)</f>
        <v>1</v>
      </c>
      <c r="K175" s="45">
        <f>VLOOKUP(A175,[1]Sheet1!$B$2:$L$234,11,FALSE)</f>
        <v>2</v>
      </c>
      <c r="L175" s="75" t="str">
        <f>VLOOKUP(A175,[1]Sheet1!$B$2:$N$234,12,FALSE)</f>
        <v>-</v>
      </c>
      <c r="M175" s="75" t="str">
        <f>VLOOKUP(A175,[1]Sheet1!$B$2:$N$234,13,FALSE)</f>
        <v>-</v>
      </c>
      <c r="N175" s="75" t="str">
        <f>VLOOKUP(A175,[1]Sheet1!$B$2:$P$234,14,FALSE)</f>
        <v>-</v>
      </c>
      <c r="O175" s="75" t="str">
        <f>VLOOKUP(A175,[1]Sheet1!$B$2:$P$234,15,FALSE)</f>
        <v>-</v>
      </c>
      <c r="P175" s="45" t="str">
        <f>VLOOKUP(A175,[1]Sheet1!$B$2:$R$234,16,FALSE)</f>
        <v>-</v>
      </c>
      <c r="Q175" s="45" t="str">
        <f>VLOOKUP(A175,[1]Sheet1!$B$2:$R$234,17,FALSE)</f>
        <v>-</v>
      </c>
      <c r="R175" s="45">
        <f>VLOOKUP(A175,[1]Sheet1!$B$2:$T$234,18,FALSE)</f>
        <v>2</v>
      </c>
      <c r="S175" s="45">
        <f>VLOOKUP(A175,[1]Sheet1!$B$2:$T$234,19,FALSE)</f>
        <v>4</v>
      </c>
      <c r="T175" s="45" t="str">
        <f>VLOOKUP(A175,[1]Sheet1!$B$2:$V$234,20,FALSE)</f>
        <v>-</v>
      </c>
      <c r="U175" s="45" t="str">
        <f>VLOOKUP(A175,[1]Sheet1!$B$2:$V$234,21,FALSE)</f>
        <v>-</v>
      </c>
      <c r="V175" s="45" t="str">
        <f>VLOOKUP(A175,[1]Sheet1!$B$2:$X$234,22,FALSE)</f>
        <v>-</v>
      </c>
      <c r="W175" s="45" t="str">
        <f>VLOOKUP(A175,[1]Sheet1!$B$2:$X$234,23,FALSE)</f>
        <v>-</v>
      </c>
      <c r="X175" s="45">
        <f>VLOOKUP(A175,[1]Sheet1!$B$2:$AL$234,24,FALSE)</f>
        <v>1</v>
      </c>
      <c r="Y175" s="45">
        <f>VLOOKUP(A175,[1]Sheet1!$B$2:$AM$234,25,FALSE)</f>
        <v>1</v>
      </c>
      <c r="Z175" s="45">
        <f>VLOOKUP(A175,[1]Sheet1!$B$2:$AB$234,26,FALSE)</f>
        <v>1</v>
      </c>
      <c r="AA175" s="45">
        <f>VLOOKUP(A175,[1]Sheet1!$B$2:$AB$234,27,FALSE)</f>
        <v>2</v>
      </c>
      <c r="AB175" s="45" t="str">
        <f>VLOOKUP(A175,[1]Sheet1!$B$2:$AD$234,28,FALSE)</f>
        <v>-</v>
      </c>
      <c r="AC175" s="45" t="str">
        <f>VLOOKUP(A175,[1]Sheet1!$B$2:$AD$234,29,FALSE)</f>
        <v>-</v>
      </c>
      <c r="AD175" s="45">
        <f>VLOOKUP(A175,[1]Sheet1!$B$2:$AF$234,30,FALSE)</f>
        <v>1</v>
      </c>
      <c r="AE175" s="45">
        <f>VLOOKUP(A175,[1]Sheet1!$B$2:$AF$234,31,FALSE)</f>
        <v>2</v>
      </c>
      <c r="AF175" s="45" t="str">
        <f>VLOOKUP(A175,[1]Sheet1!$B$2:$AH$234,32,FALSE)</f>
        <v>-</v>
      </c>
      <c r="AG175" s="45" t="str">
        <f>VLOOKUP(A175,[1]Sheet1!$B$2:$AH$234,33,FALSE)</f>
        <v>-</v>
      </c>
      <c r="AH175" s="75" t="str">
        <f>VLOOKUP(A175,[1]Sheet1!$B$2:$AJ$234,34,FALSE)</f>
        <v>-</v>
      </c>
      <c r="AI175" s="75" t="str">
        <f>VLOOKUP(A175,[1]Sheet1!$B$2:$AJ$234,35,FALSE)</f>
        <v>-</v>
      </c>
      <c r="AJ175" s="45" t="str">
        <f>VLOOKUP(A175,[1]Sheet1!$B$2:$AL$234,36,FALSE)</f>
        <v>-</v>
      </c>
      <c r="AK175" s="45" t="str">
        <f>VLOOKUP(A175,[1]Sheet1!$B$2:$AL$234,37,FALSE)</f>
        <v>-</v>
      </c>
    </row>
    <row r="176" spans="1:37" ht="14.25" customHeight="1">
      <c r="A176" s="151" t="s">
        <v>194</v>
      </c>
      <c r="B176" s="81">
        <f>VLOOKUP(A176,[1]Sheet1!$B$2:$F$234,2,FALSE)</f>
        <v>11</v>
      </c>
      <c r="C176" s="81">
        <f>VLOOKUP(A176,[1]Sheet1!$B$2:$F$234,3,FALSE)</f>
        <v>36</v>
      </c>
      <c r="D176" s="75" t="str">
        <f>VLOOKUP(A176,[1]Sheet1!$B$2:$F$234,4,FALSE)</f>
        <v>-</v>
      </c>
      <c r="E176" s="75" t="str">
        <f>VLOOKUP(A176,[1]Sheet1!$B$2:$F$234,5,FALSE)</f>
        <v>-</v>
      </c>
      <c r="F176" s="75" t="str">
        <f>VLOOKUP(A176,[1]Sheet1!$B$2:$I$234,6,FALSE)</f>
        <v>-</v>
      </c>
      <c r="G176" s="75" t="str">
        <f>VLOOKUP(A176,[1]Sheet1!$B$2:$I$234,7,FALSE)</f>
        <v>-</v>
      </c>
      <c r="H176" s="45" t="str">
        <f>VLOOKUP(A176,[1]Sheet1!$B$2:$J$234,8,FALSE)</f>
        <v>-</v>
      </c>
      <c r="I176" s="45" t="str">
        <f>VLOOKUP(A176,[1]Sheet1!$B$2:$J$234,9,FALSE)</f>
        <v>-</v>
      </c>
      <c r="J176" s="45">
        <f>VLOOKUP(A176,[1]Sheet1!$B$2:$L$234,10,FALSE)</f>
        <v>1</v>
      </c>
      <c r="K176" s="45">
        <f>VLOOKUP(A176,[1]Sheet1!$B$2:$L$234,11,FALSE)</f>
        <v>6</v>
      </c>
      <c r="L176" s="75" t="str">
        <f>VLOOKUP(A176,[1]Sheet1!$B$2:$N$234,12,FALSE)</f>
        <v>-</v>
      </c>
      <c r="M176" s="75" t="str">
        <f>VLOOKUP(A176,[1]Sheet1!$B$2:$N$234,13,FALSE)</f>
        <v>-</v>
      </c>
      <c r="N176" s="75" t="str">
        <f>VLOOKUP(A176,[1]Sheet1!$B$2:$P$234,14,FALSE)</f>
        <v>-</v>
      </c>
      <c r="O176" s="75" t="str">
        <f>VLOOKUP(A176,[1]Sheet1!$B$2:$P$234,15,FALSE)</f>
        <v>-</v>
      </c>
      <c r="P176" s="45" t="str">
        <f>VLOOKUP(A176,[1]Sheet1!$B$2:$R$234,16,FALSE)</f>
        <v>-</v>
      </c>
      <c r="Q176" s="45" t="str">
        <f>VLOOKUP(A176,[1]Sheet1!$B$2:$R$234,17,FALSE)</f>
        <v>-</v>
      </c>
      <c r="R176" s="45">
        <f>VLOOKUP(A176,[1]Sheet1!$B$2:$T$234,18,FALSE)</f>
        <v>2</v>
      </c>
      <c r="S176" s="45">
        <f>VLOOKUP(A176,[1]Sheet1!$B$2:$T$234,19,FALSE)</f>
        <v>3</v>
      </c>
      <c r="T176" s="45">
        <f>VLOOKUP(A176,[1]Sheet1!$B$2:$V$234,20,FALSE)</f>
        <v>1</v>
      </c>
      <c r="U176" s="45">
        <f>VLOOKUP(A176,[1]Sheet1!$B$2:$V$234,21,FALSE)</f>
        <v>1</v>
      </c>
      <c r="V176" s="45">
        <f>VLOOKUP(A176,[1]Sheet1!$B$2:$X$234,22,FALSE)</f>
        <v>1</v>
      </c>
      <c r="W176" s="45">
        <f>VLOOKUP(A176,[1]Sheet1!$B$2:$X$234,23,FALSE)</f>
        <v>1</v>
      </c>
      <c r="X176" s="45">
        <f>VLOOKUP(A176,[1]Sheet1!$B$2:$AL$234,24,FALSE)</f>
        <v>2</v>
      </c>
      <c r="Y176" s="45">
        <f>VLOOKUP(A176,[1]Sheet1!$B$2:$AM$234,25,FALSE)</f>
        <v>5</v>
      </c>
      <c r="Z176" s="45" t="str">
        <f>VLOOKUP(A176,[1]Sheet1!$B$2:$AB$234,26,FALSE)</f>
        <v>-</v>
      </c>
      <c r="AA176" s="45" t="str">
        <f>VLOOKUP(A176,[1]Sheet1!$B$2:$AB$234,27,FALSE)</f>
        <v>-</v>
      </c>
      <c r="AB176" s="45">
        <f>VLOOKUP(A176,[1]Sheet1!$B$2:$AD$234,28,FALSE)</f>
        <v>2</v>
      </c>
      <c r="AC176" s="45">
        <f>VLOOKUP(A176,[1]Sheet1!$B$2:$AD$234,29,FALSE)</f>
        <v>8</v>
      </c>
      <c r="AD176" s="45">
        <f>VLOOKUP(A176,[1]Sheet1!$B$2:$AF$234,30,FALSE)</f>
        <v>1</v>
      </c>
      <c r="AE176" s="45">
        <f>VLOOKUP(A176,[1]Sheet1!$B$2:$AF$234,31,FALSE)</f>
        <v>2</v>
      </c>
      <c r="AF176" s="45" t="str">
        <f>VLOOKUP(A176,[1]Sheet1!$B$2:$AH$234,32,FALSE)</f>
        <v>-</v>
      </c>
      <c r="AG176" s="45" t="str">
        <f>VLOOKUP(A176,[1]Sheet1!$B$2:$AH$234,33,FALSE)</f>
        <v>-</v>
      </c>
      <c r="AH176" s="75" t="str">
        <f>VLOOKUP(A176,[1]Sheet1!$B$2:$AJ$234,34,FALSE)</f>
        <v>-</v>
      </c>
      <c r="AI176" s="75" t="str">
        <f>VLOOKUP(A176,[1]Sheet1!$B$2:$AJ$234,35,FALSE)</f>
        <v>-</v>
      </c>
      <c r="AJ176" s="45">
        <f>VLOOKUP(A176,[1]Sheet1!$B$2:$AL$234,36,FALSE)</f>
        <v>1</v>
      </c>
      <c r="AK176" s="45">
        <f>VLOOKUP(A176,[1]Sheet1!$B$2:$AL$234,37,FALSE)</f>
        <v>10</v>
      </c>
    </row>
    <row r="177" spans="1:37" ht="14.25" customHeight="1">
      <c r="A177" s="151" t="s">
        <v>492</v>
      </c>
      <c r="B177" s="81">
        <f>VLOOKUP(A177,[1]Sheet1!$B$2:$F$234,2,FALSE)</f>
        <v>19</v>
      </c>
      <c r="C177" s="81">
        <f>VLOOKUP(A177,[1]Sheet1!$B$2:$F$234,3,FALSE)</f>
        <v>67</v>
      </c>
      <c r="D177" s="75" t="str">
        <f>VLOOKUP(A177,[1]Sheet1!$B$2:$F$234,4,FALSE)</f>
        <v>-</v>
      </c>
      <c r="E177" s="75" t="str">
        <f>VLOOKUP(A177,[1]Sheet1!$B$2:$F$234,5,FALSE)</f>
        <v>-</v>
      </c>
      <c r="F177" s="75" t="str">
        <f>VLOOKUP(A177,[1]Sheet1!$B$2:$I$234,6,FALSE)</f>
        <v>-</v>
      </c>
      <c r="G177" s="75" t="str">
        <f>VLOOKUP(A177,[1]Sheet1!$B$2:$I$234,7,FALSE)</f>
        <v>-</v>
      </c>
      <c r="H177" s="45">
        <f>VLOOKUP(A177,[1]Sheet1!$B$2:$J$234,8,FALSE)</f>
        <v>1</v>
      </c>
      <c r="I177" s="45">
        <f>VLOOKUP(A177,[1]Sheet1!$B$2:$J$234,9,FALSE)</f>
        <v>2</v>
      </c>
      <c r="J177" s="45" t="str">
        <f>VLOOKUP(A177,[1]Sheet1!$B$2:$L$234,10,FALSE)</f>
        <v>-</v>
      </c>
      <c r="K177" s="45" t="str">
        <f>VLOOKUP(A177,[1]Sheet1!$B$2:$L$234,11,FALSE)</f>
        <v>-</v>
      </c>
      <c r="L177" s="75">
        <f>VLOOKUP(A177,[1]Sheet1!$B$2:$N$234,12,FALSE)</f>
        <v>1</v>
      </c>
      <c r="M177" s="75">
        <f>VLOOKUP(A177,[1]Sheet1!$B$2:$N$234,13,FALSE)</f>
        <v>5</v>
      </c>
      <c r="N177" s="75">
        <f>VLOOKUP(A177,[1]Sheet1!$B$2:$P$234,14,FALSE)</f>
        <v>1</v>
      </c>
      <c r="O177" s="75">
        <f>VLOOKUP(A177,[1]Sheet1!$B$2:$P$234,15,FALSE)</f>
        <v>1</v>
      </c>
      <c r="P177" s="45" t="str">
        <f>VLOOKUP(A177,[1]Sheet1!$B$2:$R$234,16,FALSE)</f>
        <v>-</v>
      </c>
      <c r="Q177" s="45" t="str">
        <f>VLOOKUP(A177,[1]Sheet1!$B$2:$R$234,17,FALSE)</f>
        <v>-</v>
      </c>
      <c r="R177" s="45">
        <f>VLOOKUP(A177,[1]Sheet1!$B$2:$T$234,18,FALSE)</f>
        <v>2</v>
      </c>
      <c r="S177" s="45">
        <f>VLOOKUP(A177,[1]Sheet1!$B$2:$T$234,19,FALSE)</f>
        <v>6</v>
      </c>
      <c r="T177" s="45" t="str">
        <f>VLOOKUP(A177,[1]Sheet1!$B$2:$V$234,20,FALSE)</f>
        <v>-</v>
      </c>
      <c r="U177" s="45" t="str">
        <f>VLOOKUP(A177,[1]Sheet1!$B$2:$V$234,21,FALSE)</f>
        <v>-</v>
      </c>
      <c r="V177" s="45">
        <f>VLOOKUP(A177,[1]Sheet1!$B$2:$X$234,22,FALSE)</f>
        <v>1</v>
      </c>
      <c r="W177" s="45">
        <f>VLOOKUP(A177,[1]Sheet1!$B$2:$X$234,23,FALSE)</f>
        <v>1</v>
      </c>
      <c r="X177" s="45">
        <f>VLOOKUP(A177,[1]Sheet1!$B$2:$AL$234,24,FALSE)</f>
        <v>3</v>
      </c>
      <c r="Y177" s="45">
        <f>VLOOKUP(A177,[1]Sheet1!$B$2:$AM$234,25,FALSE)</f>
        <v>5</v>
      </c>
      <c r="Z177" s="45" t="str">
        <f>VLOOKUP(A177,[1]Sheet1!$B$2:$AB$234,26,FALSE)</f>
        <v>-</v>
      </c>
      <c r="AA177" s="45" t="str">
        <f>VLOOKUP(A177,[1]Sheet1!$B$2:$AB$234,27,FALSE)</f>
        <v>-</v>
      </c>
      <c r="AB177" s="45">
        <f>VLOOKUP(A177,[1]Sheet1!$B$2:$AD$234,28,FALSE)</f>
        <v>5</v>
      </c>
      <c r="AC177" s="45">
        <f>VLOOKUP(A177,[1]Sheet1!$B$2:$AD$234,29,FALSE)</f>
        <v>6</v>
      </c>
      <c r="AD177" s="45">
        <f>VLOOKUP(A177,[1]Sheet1!$B$2:$AF$234,30,FALSE)</f>
        <v>2</v>
      </c>
      <c r="AE177" s="45">
        <f>VLOOKUP(A177,[1]Sheet1!$B$2:$AF$234,31,FALSE)</f>
        <v>22</v>
      </c>
      <c r="AF177" s="45">
        <f>VLOOKUP(A177,[1]Sheet1!$B$2:$AH$234,32,FALSE)</f>
        <v>3</v>
      </c>
      <c r="AG177" s="45">
        <f>VLOOKUP(A177,[1]Sheet1!$B$2:$AH$234,33,FALSE)</f>
        <v>19</v>
      </c>
      <c r="AH177" s="75" t="str">
        <f>VLOOKUP(A177,[1]Sheet1!$B$2:$AJ$234,34,FALSE)</f>
        <v>-</v>
      </c>
      <c r="AI177" s="75" t="str">
        <f>VLOOKUP(A177,[1]Sheet1!$B$2:$AJ$234,35,FALSE)</f>
        <v>-</v>
      </c>
      <c r="AJ177" s="45" t="str">
        <f>VLOOKUP(A177,[1]Sheet1!$B$2:$AL$234,36,FALSE)</f>
        <v>-</v>
      </c>
      <c r="AK177" s="45" t="str">
        <f>VLOOKUP(A177,[1]Sheet1!$B$2:$AL$234,37,FALSE)</f>
        <v>-</v>
      </c>
    </row>
    <row r="178" spans="1:37" ht="14.25" customHeight="1">
      <c r="A178" s="151" t="s">
        <v>209</v>
      </c>
      <c r="B178" s="81">
        <f>VLOOKUP(A178,[1]Sheet1!$B$2:$F$234,2,FALSE)</f>
        <v>5</v>
      </c>
      <c r="C178" s="81">
        <f>VLOOKUP(A178,[1]Sheet1!$B$2:$F$234,3,FALSE)</f>
        <v>1554</v>
      </c>
      <c r="D178" s="75" t="str">
        <f>VLOOKUP(A178,[1]Sheet1!$B$2:$F$234,4,FALSE)</f>
        <v>-</v>
      </c>
      <c r="E178" s="75" t="str">
        <f>VLOOKUP(A178,[1]Sheet1!$B$2:$F$234,5,FALSE)</f>
        <v>-</v>
      </c>
      <c r="F178" s="75" t="str">
        <f>VLOOKUP(A178,[1]Sheet1!$B$2:$I$234,6,FALSE)</f>
        <v>-</v>
      </c>
      <c r="G178" s="75" t="str">
        <f>VLOOKUP(A178,[1]Sheet1!$B$2:$I$234,7,FALSE)</f>
        <v>-</v>
      </c>
      <c r="H178" s="45" t="str">
        <f>VLOOKUP(A178,[1]Sheet1!$B$2:$J$234,8,FALSE)</f>
        <v>-</v>
      </c>
      <c r="I178" s="45" t="str">
        <f>VLOOKUP(A178,[1]Sheet1!$B$2:$J$234,9,FALSE)</f>
        <v>-</v>
      </c>
      <c r="J178" s="45" t="str">
        <f>VLOOKUP(A178,[1]Sheet1!$B$2:$L$234,10,FALSE)</f>
        <v>-</v>
      </c>
      <c r="K178" s="45" t="str">
        <f>VLOOKUP(A178,[1]Sheet1!$B$2:$L$234,11,FALSE)</f>
        <v>-</v>
      </c>
      <c r="L178" s="75" t="str">
        <f>VLOOKUP(A178,[1]Sheet1!$B$2:$N$234,12,FALSE)</f>
        <v>-</v>
      </c>
      <c r="M178" s="75" t="str">
        <f>VLOOKUP(A178,[1]Sheet1!$B$2:$N$234,13,FALSE)</f>
        <v>-</v>
      </c>
      <c r="N178" s="75" t="str">
        <f>VLOOKUP(A178,[1]Sheet1!$B$2:$P$234,14,FALSE)</f>
        <v>-</v>
      </c>
      <c r="O178" s="75" t="str">
        <f>VLOOKUP(A178,[1]Sheet1!$B$2:$P$234,15,FALSE)</f>
        <v>-</v>
      </c>
      <c r="P178" s="45" t="str">
        <f>VLOOKUP(A178,[1]Sheet1!$B$2:$R$234,16,FALSE)</f>
        <v>-</v>
      </c>
      <c r="Q178" s="45" t="str">
        <f>VLOOKUP(A178,[1]Sheet1!$B$2:$R$234,17,FALSE)</f>
        <v>-</v>
      </c>
      <c r="R178" s="45" t="str">
        <f>VLOOKUP(A178,[1]Sheet1!$B$2:$T$234,18,FALSE)</f>
        <v>-</v>
      </c>
      <c r="S178" s="45" t="str">
        <f>VLOOKUP(A178,[1]Sheet1!$B$2:$T$234,19,FALSE)</f>
        <v>-</v>
      </c>
      <c r="T178" s="45" t="str">
        <f>VLOOKUP(A178,[1]Sheet1!$B$2:$V$234,20,FALSE)</f>
        <v>-</v>
      </c>
      <c r="U178" s="45" t="str">
        <f>VLOOKUP(A178,[1]Sheet1!$B$2:$V$234,21,FALSE)</f>
        <v>-</v>
      </c>
      <c r="V178" s="45" t="str">
        <f>VLOOKUP(A178,[1]Sheet1!$B$2:$X$234,22,FALSE)</f>
        <v>-</v>
      </c>
      <c r="W178" s="45" t="str">
        <f>VLOOKUP(A178,[1]Sheet1!$B$2:$X$234,23,FALSE)</f>
        <v>-</v>
      </c>
      <c r="X178" s="45" t="str">
        <f>VLOOKUP(A178,[1]Sheet1!$B$2:$AL$234,24,FALSE)</f>
        <v>-</v>
      </c>
      <c r="Y178" s="45" t="str">
        <f>VLOOKUP(A178,[1]Sheet1!$B$2:$AM$234,25,FALSE)</f>
        <v>-</v>
      </c>
      <c r="Z178" s="45">
        <f>VLOOKUP(A178,[1]Sheet1!$B$2:$AB$234,26,FALSE)</f>
        <v>1</v>
      </c>
      <c r="AA178" s="45">
        <f>VLOOKUP(A178,[1]Sheet1!$B$2:$AB$234,27,FALSE)</f>
        <v>19</v>
      </c>
      <c r="AB178" s="45" t="str">
        <f>VLOOKUP(A178,[1]Sheet1!$B$2:$AD$234,28,FALSE)</f>
        <v>-</v>
      </c>
      <c r="AC178" s="45" t="str">
        <f>VLOOKUP(A178,[1]Sheet1!$B$2:$AD$234,29,FALSE)</f>
        <v>-</v>
      </c>
      <c r="AD178" s="45" t="str">
        <f>VLOOKUP(A178,[1]Sheet1!$B$2:$AF$234,30,FALSE)</f>
        <v>-</v>
      </c>
      <c r="AE178" s="45" t="str">
        <f>VLOOKUP(A178,[1]Sheet1!$B$2:$AF$234,31,FALSE)</f>
        <v>-</v>
      </c>
      <c r="AF178" s="45">
        <f>VLOOKUP(A178,[1]Sheet1!$B$2:$AH$234,32,FALSE)</f>
        <v>4</v>
      </c>
      <c r="AG178" s="45">
        <f>VLOOKUP(A178,[1]Sheet1!$B$2:$AH$234,33,FALSE)</f>
        <v>1535</v>
      </c>
      <c r="AH178" s="75" t="str">
        <f>VLOOKUP(A178,[1]Sheet1!$B$2:$AJ$234,34,FALSE)</f>
        <v>-</v>
      </c>
      <c r="AI178" s="75" t="str">
        <f>VLOOKUP(A178,[1]Sheet1!$B$2:$AJ$234,35,FALSE)</f>
        <v>-</v>
      </c>
      <c r="AJ178" s="45" t="str">
        <f>VLOOKUP(A178,[1]Sheet1!$B$2:$AL$234,36,FALSE)</f>
        <v>-</v>
      </c>
      <c r="AK178" s="45" t="str">
        <f>VLOOKUP(A178,[1]Sheet1!$B$2:$AL$234,37,FALSE)</f>
        <v>-</v>
      </c>
    </row>
    <row r="179" spans="1:37" ht="14.25" customHeight="1">
      <c r="A179" s="151" t="s">
        <v>493</v>
      </c>
      <c r="B179" s="81">
        <f>VLOOKUP(A179,[1]Sheet1!$B$2:$F$234,2,FALSE)</f>
        <v>32</v>
      </c>
      <c r="C179" s="81">
        <f>VLOOKUP(A179,[1]Sheet1!$B$2:$F$234,3,FALSE)</f>
        <v>328</v>
      </c>
      <c r="D179" s="75" t="str">
        <f>VLOOKUP(A179,[1]Sheet1!$B$2:$F$234,4,FALSE)</f>
        <v>-</v>
      </c>
      <c r="E179" s="75" t="str">
        <f>VLOOKUP(A179,[1]Sheet1!$B$2:$F$234,5,FALSE)</f>
        <v>-</v>
      </c>
      <c r="F179" s="75" t="str">
        <f>VLOOKUP(A179,[1]Sheet1!$B$2:$I$234,6,FALSE)</f>
        <v>-</v>
      </c>
      <c r="G179" s="75" t="str">
        <f>VLOOKUP(A179,[1]Sheet1!$B$2:$I$234,7,FALSE)</f>
        <v>-</v>
      </c>
      <c r="H179" s="45">
        <f>VLOOKUP(A179,[1]Sheet1!$B$2:$J$234,8,FALSE)</f>
        <v>4</v>
      </c>
      <c r="I179" s="45">
        <f>VLOOKUP(A179,[1]Sheet1!$B$2:$J$234,9,FALSE)</f>
        <v>14</v>
      </c>
      <c r="J179" s="45" t="str">
        <f>VLOOKUP(A179,[1]Sheet1!$B$2:$L$234,10,FALSE)</f>
        <v>-</v>
      </c>
      <c r="K179" s="45" t="str">
        <f>VLOOKUP(A179,[1]Sheet1!$B$2:$L$234,11,FALSE)</f>
        <v>-</v>
      </c>
      <c r="L179" s="75" t="str">
        <f>VLOOKUP(A179,[1]Sheet1!$B$2:$N$234,12,FALSE)</f>
        <v>-</v>
      </c>
      <c r="M179" s="75" t="str">
        <f>VLOOKUP(A179,[1]Sheet1!$B$2:$N$234,13,FALSE)</f>
        <v>-</v>
      </c>
      <c r="N179" s="75" t="str">
        <f>VLOOKUP(A179,[1]Sheet1!$B$2:$P$234,14,FALSE)</f>
        <v>-</v>
      </c>
      <c r="O179" s="75" t="str">
        <f>VLOOKUP(A179,[1]Sheet1!$B$2:$P$234,15,FALSE)</f>
        <v>-</v>
      </c>
      <c r="P179" s="45" t="str">
        <f>VLOOKUP(A179,[1]Sheet1!$B$2:$R$234,16,FALSE)</f>
        <v>-</v>
      </c>
      <c r="Q179" s="45" t="str">
        <f>VLOOKUP(A179,[1]Sheet1!$B$2:$R$234,17,FALSE)</f>
        <v>-</v>
      </c>
      <c r="R179" s="45">
        <f>VLOOKUP(A179,[1]Sheet1!$B$2:$T$234,18,FALSE)</f>
        <v>8</v>
      </c>
      <c r="S179" s="45">
        <f>VLOOKUP(A179,[1]Sheet1!$B$2:$T$234,19,FALSE)</f>
        <v>193</v>
      </c>
      <c r="T179" s="45" t="str">
        <f>VLOOKUP(A179,[1]Sheet1!$B$2:$V$234,20,FALSE)</f>
        <v>-</v>
      </c>
      <c r="U179" s="45" t="str">
        <f>VLOOKUP(A179,[1]Sheet1!$B$2:$V$234,21,FALSE)</f>
        <v>-</v>
      </c>
      <c r="V179" s="45">
        <f>VLOOKUP(A179,[1]Sheet1!$B$2:$X$234,22,FALSE)</f>
        <v>1</v>
      </c>
      <c r="W179" s="45">
        <f>VLOOKUP(A179,[1]Sheet1!$B$2:$X$234,23,FALSE)</f>
        <v>1</v>
      </c>
      <c r="X179" s="45">
        <f>VLOOKUP(A179,[1]Sheet1!$B$2:$AL$234,24,FALSE)</f>
        <v>2</v>
      </c>
      <c r="Y179" s="45">
        <f>VLOOKUP(A179,[1]Sheet1!$B$2:$AM$234,25,FALSE)</f>
        <v>4</v>
      </c>
      <c r="Z179" s="45">
        <f>VLOOKUP(A179,[1]Sheet1!$B$2:$AB$234,26,FALSE)</f>
        <v>2</v>
      </c>
      <c r="AA179" s="45">
        <f>VLOOKUP(A179,[1]Sheet1!$B$2:$AB$234,27,FALSE)</f>
        <v>7</v>
      </c>
      <c r="AB179" s="45">
        <f>VLOOKUP(A179,[1]Sheet1!$B$2:$AD$234,28,FALSE)</f>
        <v>5</v>
      </c>
      <c r="AC179" s="45">
        <f>VLOOKUP(A179,[1]Sheet1!$B$2:$AD$234,29,FALSE)</f>
        <v>28</v>
      </c>
      <c r="AD179" s="45">
        <f>VLOOKUP(A179,[1]Sheet1!$B$2:$AF$234,30,FALSE)</f>
        <v>3</v>
      </c>
      <c r="AE179" s="45">
        <f>VLOOKUP(A179,[1]Sheet1!$B$2:$AF$234,31,FALSE)</f>
        <v>3</v>
      </c>
      <c r="AF179" s="45">
        <f>VLOOKUP(A179,[1]Sheet1!$B$2:$AH$234,32,FALSE)</f>
        <v>4</v>
      </c>
      <c r="AG179" s="45">
        <f>VLOOKUP(A179,[1]Sheet1!$B$2:$AH$234,33,FALSE)</f>
        <v>47</v>
      </c>
      <c r="AH179" s="75">
        <f>VLOOKUP(A179,[1]Sheet1!$B$2:$AJ$234,34,FALSE)</f>
        <v>1</v>
      </c>
      <c r="AI179" s="75">
        <f>VLOOKUP(A179,[1]Sheet1!$B$2:$AJ$234,35,FALSE)</f>
        <v>16</v>
      </c>
      <c r="AJ179" s="45">
        <f>VLOOKUP(A179,[1]Sheet1!$B$2:$AL$234,36,FALSE)</f>
        <v>2</v>
      </c>
      <c r="AK179" s="45">
        <f>VLOOKUP(A179,[1]Sheet1!$B$2:$AL$234,37,FALSE)</f>
        <v>15</v>
      </c>
    </row>
    <row r="180" spans="1:37" ht="14.25" customHeight="1">
      <c r="A180" s="151" t="s">
        <v>480</v>
      </c>
      <c r="B180" s="81">
        <f>VLOOKUP(A180,[1]Sheet1!$B$2:$F$234,2,FALSE)</f>
        <v>18</v>
      </c>
      <c r="C180" s="81">
        <f>VLOOKUP(A180,[1]Sheet1!$B$2:$F$234,3,FALSE)</f>
        <v>161</v>
      </c>
      <c r="D180" s="75" t="str">
        <f>VLOOKUP(A180,[1]Sheet1!$B$2:$F$234,4,FALSE)</f>
        <v>-</v>
      </c>
      <c r="E180" s="75" t="str">
        <f>VLOOKUP(A180,[1]Sheet1!$B$2:$F$234,5,FALSE)</f>
        <v>-</v>
      </c>
      <c r="F180" s="75" t="str">
        <f>VLOOKUP(A180,[1]Sheet1!$B$2:$I$234,6,FALSE)</f>
        <v>-</v>
      </c>
      <c r="G180" s="75" t="str">
        <f>VLOOKUP(A180,[1]Sheet1!$B$2:$I$234,7,FALSE)</f>
        <v>-</v>
      </c>
      <c r="H180" s="45">
        <f>VLOOKUP(A180,[1]Sheet1!$B$2:$J$234,8,FALSE)</f>
        <v>4</v>
      </c>
      <c r="I180" s="45">
        <f>VLOOKUP(A180,[1]Sheet1!$B$2:$J$234,9,FALSE)</f>
        <v>71</v>
      </c>
      <c r="J180" s="45" t="str">
        <f>VLOOKUP(A180,[1]Sheet1!$B$2:$L$234,10,FALSE)</f>
        <v>-</v>
      </c>
      <c r="K180" s="45" t="str">
        <f>VLOOKUP(A180,[1]Sheet1!$B$2:$L$234,11,FALSE)</f>
        <v>-</v>
      </c>
      <c r="L180" s="75" t="str">
        <f>VLOOKUP(A180,[1]Sheet1!$B$2:$N$234,12,FALSE)</f>
        <v>-</v>
      </c>
      <c r="M180" s="75" t="str">
        <f>VLOOKUP(A180,[1]Sheet1!$B$2:$N$234,13,FALSE)</f>
        <v>-</v>
      </c>
      <c r="N180" s="75" t="str">
        <f>VLOOKUP(A180,[1]Sheet1!$B$2:$P$234,14,FALSE)</f>
        <v>-</v>
      </c>
      <c r="O180" s="75" t="str">
        <f>VLOOKUP(A180,[1]Sheet1!$B$2:$P$234,15,FALSE)</f>
        <v>-</v>
      </c>
      <c r="P180" s="45">
        <f>VLOOKUP(A180,[1]Sheet1!$B$2:$R$234,16,FALSE)</f>
        <v>1</v>
      </c>
      <c r="Q180" s="45">
        <f>VLOOKUP(A180,[1]Sheet1!$B$2:$R$234,17,FALSE)</f>
        <v>41</v>
      </c>
      <c r="R180" s="45">
        <f>VLOOKUP(A180,[1]Sheet1!$B$2:$T$234,18,FALSE)</f>
        <v>3</v>
      </c>
      <c r="S180" s="45">
        <f>VLOOKUP(A180,[1]Sheet1!$B$2:$T$234,19,FALSE)</f>
        <v>15</v>
      </c>
      <c r="T180" s="45">
        <f>VLOOKUP(A180,[1]Sheet1!$B$2:$V$234,20,FALSE)</f>
        <v>1</v>
      </c>
      <c r="U180" s="45">
        <f>VLOOKUP(A180,[1]Sheet1!$B$2:$V$234,21,FALSE)</f>
        <v>4</v>
      </c>
      <c r="V180" s="45">
        <f>VLOOKUP(A180,[1]Sheet1!$B$2:$X$234,22,FALSE)</f>
        <v>1</v>
      </c>
      <c r="W180" s="45">
        <f>VLOOKUP(A180,[1]Sheet1!$B$2:$X$234,23,FALSE)</f>
        <v>2</v>
      </c>
      <c r="X180" s="45">
        <f>VLOOKUP(A180,[1]Sheet1!$B$2:$AL$234,24,FALSE)</f>
        <v>3</v>
      </c>
      <c r="Y180" s="45">
        <f>VLOOKUP(A180,[1]Sheet1!$B$2:$AM$234,25,FALSE)</f>
        <v>12</v>
      </c>
      <c r="Z180" s="45">
        <f>VLOOKUP(A180,[1]Sheet1!$B$2:$AB$234,26,FALSE)</f>
        <v>2</v>
      </c>
      <c r="AA180" s="45">
        <f>VLOOKUP(A180,[1]Sheet1!$B$2:$AB$234,27,FALSE)</f>
        <v>5</v>
      </c>
      <c r="AB180" s="45" t="str">
        <f>VLOOKUP(A180,[1]Sheet1!$B$2:$AD$234,28,FALSE)</f>
        <v>-</v>
      </c>
      <c r="AC180" s="45" t="str">
        <f>VLOOKUP(A180,[1]Sheet1!$B$2:$AD$234,29,FALSE)</f>
        <v>-</v>
      </c>
      <c r="AD180" s="45">
        <f>VLOOKUP(A180,[1]Sheet1!$B$2:$AF$234,30,FALSE)</f>
        <v>1</v>
      </c>
      <c r="AE180" s="45">
        <f>VLOOKUP(A180,[1]Sheet1!$B$2:$AF$234,31,FALSE)</f>
        <v>2</v>
      </c>
      <c r="AF180" s="45">
        <f>VLOOKUP(A180,[1]Sheet1!$B$2:$AH$234,32,FALSE)</f>
        <v>1</v>
      </c>
      <c r="AG180" s="45">
        <f>VLOOKUP(A180,[1]Sheet1!$B$2:$AH$234,33,FALSE)</f>
        <v>7</v>
      </c>
      <c r="AH180" s="75" t="str">
        <f>VLOOKUP(A180,[1]Sheet1!$B$2:$AJ$234,34,FALSE)</f>
        <v>-</v>
      </c>
      <c r="AI180" s="75" t="str">
        <f>VLOOKUP(A180,[1]Sheet1!$B$2:$AJ$234,35,FALSE)</f>
        <v>-</v>
      </c>
      <c r="AJ180" s="45">
        <f>VLOOKUP(A180,[1]Sheet1!$B$2:$AL$234,36,FALSE)</f>
        <v>1</v>
      </c>
      <c r="AK180" s="45">
        <f>VLOOKUP(A180,[1]Sheet1!$B$2:$AL$234,37,FALSE)</f>
        <v>2</v>
      </c>
    </row>
    <row r="181" spans="1:37" ht="14.25" customHeight="1">
      <c r="A181" s="151" t="s">
        <v>495</v>
      </c>
      <c r="B181" s="81">
        <f>VLOOKUP(A181,[1]Sheet1!$B$2:$F$234,2,FALSE)</f>
        <v>5</v>
      </c>
      <c r="C181" s="81">
        <f>VLOOKUP(A181,[1]Sheet1!$B$2:$F$234,3,FALSE)</f>
        <v>56</v>
      </c>
      <c r="D181" s="75" t="str">
        <f>VLOOKUP(A181,[1]Sheet1!$B$2:$F$234,4,FALSE)</f>
        <v>-</v>
      </c>
      <c r="E181" s="75" t="str">
        <f>VLOOKUP(A181,[1]Sheet1!$B$2:$F$234,5,FALSE)</f>
        <v>-</v>
      </c>
      <c r="F181" s="75" t="str">
        <f>VLOOKUP(A181,[1]Sheet1!$B$2:$I$234,6,FALSE)</f>
        <v>-</v>
      </c>
      <c r="G181" s="75" t="str">
        <f>VLOOKUP(A181,[1]Sheet1!$B$2:$I$234,7,FALSE)</f>
        <v>-</v>
      </c>
      <c r="H181" s="45" t="str">
        <f>VLOOKUP(A181,[1]Sheet1!$B$2:$J$234,8,FALSE)</f>
        <v>-</v>
      </c>
      <c r="I181" s="45" t="str">
        <f>VLOOKUP(A181,[1]Sheet1!$B$2:$J$234,9,FALSE)</f>
        <v>-</v>
      </c>
      <c r="J181" s="45" t="str">
        <f>VLOOKUP(A181,[1]Sheet1!$B$2:$L$234,10,FALSE)</f>
        <v>-</v>
      </c>
      <c r="K181" s="45" t="str">
        <f>VLOOKUP(A181,[1]Sheet1!$B$2:$L$234,11,FALSE)</f>
        <v>-</v>
      </c>
      <c r="L181" s="75" t="str">
        <f>VLOOKUP(A181,[1]Sheet1!$B$2:$N$234,12,FALSE)</f>
        <v>-</v>
      </c>
      <c r="M181" s="75" t="str">
        <f>VLOOKUP(A181,[1]Sheet1!$B$2:$N$234,13,FALSE)</f>
        <v>-</v>
      </c>
      <c r="N181" s="75" t="str">
        <f>VLOOKUP(A181,[1]Sheet1!$B$2:$P$234,14,FALSE)</f>
        <v>-</v>
      </c>
      <c r="O181" s="75" t="str">
        <f>VLOOKUP(A181,[1]Sheet1!$B$2:$P$234,15,FALSE)</f>
        <v>-</v>
      </c>
      <c r="P181" s="45" t="str">
        <f>VLOOKUP(A181,[1]Sheet1!$B$2:$R$234,16,FALSE)</f>
        <v>-</v>
      </c>
      <c r="Q181" s="45" t="str">
        <f>VLOOKUP(A181,[1]Sheet1!$B$2:$R$234,17,FALSE)</f>
        <v>-</v>
      </c>
      <c r="R181" s="45" t="str">
        <f>VLOOKUP(A181,[1]Sheet1!$B$2:$T$234,18,FALSE)</f>
        <v>-</v>
      </c>
      <c r="S181" s="45" t="str">
        <f>VLOOKUP(A181,[1]Sheet1!$B$2:$T$234,19,FALSE)</f>
        <v>-</v>
      </c>
      <c r="T181" s="45" t="str">
        <f>VLOOKUP(A181,[1]Sheet1!$B$2:$V$234,20,FALSE)</f>
        <v>-</v>
      </c>
      <c r="U181" s="45" t="str">
        <f>VLOOKUP(A181,[1]Sheet1!$B$2:$V$234,21,FALSE)</f>
        <v>-</v>
      </c>
      <c r="V181" s="45">
        <f>VLOOKUP(A181,[1]Sheet1!$B$2:$X$234,22,FALSE)</f>
        <v>1</v>
      </c>
      <c r="W181" s="45">
        <f>VLOOKUP(A181,[1]Sheet1!$B$2:$X$234,23,FALSE)</f>
        <v>2</v>
      </c>
      <c r="X181" s="45" t="str">
        <f>VLOOKUP(A181,[1]Sheet1!$B$2:$AL$234,24,FALSE)</f>
        <v>-</v>
      </c>
      <c r="Y181" s="45" t="str">
        <f>VLOOKUP(A181,[1]Sheet1!$B$2:$AM$234,25,FALSE)</f>
        <v>-</v>
      </c>
      <c r="Z181" s="45" t="str">
        <f>VLOOKUP(A181,[1]Sheet1!$B$2:$AB$234,26,FALSE)</f>
        <v>-</v>
      </c>
      <c r="AA181" s="45" t="str">
        <f>VLOOKUP(A181,[1]Sheet1!$B$2:$AB$234,27,FALSE)</f>
        <v>-</v>
      </c>
      <c r="AB181" s="45" t="str">
        <f>VLOOKUP(A181,[1]Sheet1!$B$2:$AD$234,28,FALSE)</f>
        <v>-</v>
      </c>
      <c r="AC181" s="45" t="str">
        <f>VLOOKUP(A181,[1]Sheet1!$B$2:$AD$234,29,FALSE)</f>
        <v>-</v>
      </c>
      <c r="AD181" s="45">
        <f>VLOOKUP(A181,[1]Sheet1!$B$2:$AF$234,30,FALSE)</f>
        <v>1</v>
      </c>
      <c r="AE181" s="45">
        <f>VLOOKUP(A181,[1]Sheet1!$B$2:$AF$234,31,FALSE)</f>
        <v>31</v>
      </c>
      <c r="AF181" s="45">
        <f>VLOOKUP(A181,[1]Sheet1!$B$2:$AH$234,32,FALSE)</f>
        <v>3</v>
      </c>
      <c r="AG181" s="45">
        <f>VLOOKUP(A181,[1]Sheet1!$B$2:$AH$234,33,FALSE)</f>
        <v>23</v>
      </c>
      <c r="AH181" s="75" t="str">
        <f>VLOOKUP(A181,[1]Sheet1!$B$2:$AJ$234,34,FALSE)</f>
        <v>-</v>
      </c>
      <c r="AI181" s="75" t="str">
        <f>VLOOKUP(A181,[1]Sheet1!$B$2:$AJ$234,35,FALSE)</f>
        <v>-</v>
      </c>
      <c r="AJ181" s="45" t="str">
        <f>VLOOKUP(A181,[1]Sheet1!$B$2:$AL$234,36,FALSE)</f>
        <v>-</v>
      </c>
      <c r="AK181" s="45" t="str">
        <f>VLOOKUP(A181,[1]Sheet1!$B$2:$AL$234,37,FALSE)</f>
        <v>-</v>
      </c>
    </row>
    <row r="182" spans="1:37" ht="14.25" customHeight="1">
      <c r="A182" s="151" t="s">
        <v>511</v>
      </c>
      <c r="B182" s="81">
        <f>VLOOKUP(A182,[1]Sheet1!$B$2:$F$234,2,FALSE)</f>
        <v>22</v>
      </c>
      <c r="C182" s="81">
        <f>VLOOKUP(A182,[1]Sheet1!$B$2:$F$234,3,FALSE)</f>
        <v>981</v>
      </c>
      <c r="D182" s="75" t="str">
        <f>VLOOKUP(A182,[1]Sheet1!$B$2:$F$234,4,FALSE)</f>
        <v>-</v>
      </c>
      <c r="E182" s="75" t="str">
        <f>VLOOKUP(A182,[1]Sheet1!$B$2:$F$234,5,FALSE)</f>
        <v>-</v>
      </c>
      <c r="F182" s="75" t="str">
        <f>VLOOKUP(A182,[1]Sheet1!$B$2:$I$234,6,FALSE)</f>
        <v>-</v>
      </c>
      <c r="G182" s="75" t="str">
        <f>VLOOKUP(A182,[1]Sheet1!$B$2:$I$234,7,FALSE)</f>
        <v>-</v>
      </c>
      <c r="H182" s="45">
        <f>VLOOKUP(A182,[1]Sheet1!$B$2:$J$234,8,FALSE)</f>
        <v>2</v>
      </c>
      <c r="I182" s="45">
        <f>VLOOKUP(A182,[1]Sheet1!$B$2:$J$234,9,FALSE)</f>
        <v>6</v>
      </c>
      <c r="J182" s="45" t="str">
        <f>VLOOKUP(A182,[1]Sheet1!$B$2:$L$234,10,FALSE)</f>
        <v>-</v>
      </c>
      <c r="K182" s="45" t="str">
        <f>VLOOKUP(A182,[1]Sheet1!$B$2:$L$234,11,FALSE)</f>
        <v>-</v>
      </c>
      <c r="L182" s="75" t="str">
        <f>VLOOKUP(A182,[1]Sheet1!$B$2:$N$234,12,FALSE)</f>
        <v>-</v>
      </c>
      <c r="M182" s="75" t="str">
        <f>VLOOKUP(A182,[1]Sheet1!$B$2:$N$234,13,FALSE)</f>
        <v>-</v>
      </c>
      <c r="N182" s="75" t="str">
        <f>VLOOKUP(A182,[1]Sheet1!$B$2:$P$234,14,FALSE)</f>
        <v>-</v>
      </c>
      <c r="O182" s="75" t="str">
        <f>VLOOKUP(A182,[1]Sheet1!$B$2:$P$234,15,FALSE)</f>
        <v>-</v>
      </c>
      <c r="P182" s="45" t="str">
        <f>VLOOKUP(A182,[1]Sheet1!$B$2:$R$234,16,FALSE)</f>
        <v>-</v>
      </c>
      <c r="Q182" s="45" t="str">
        <f>VLOOKUP(A182,[1]Sheet1!$B$2:$R$234,17,FALSE)</f>
        <v>-</v>
      </c>
      <c r="R182" s="45">
        <f>VLOOKUP(A182,[1]Sheet1!$B$2:$T$234,18,FALSE)</f>
        <v>2</v>
      </c>
      <c r="S182" s="45">
        <f>VLOOKUP(A182,[1]Sheet1!$B$2:$T$234,19,FALSE)</f>
        <v>47</v>
      </c>
      <c r="T182" s="45" t="str">
        <f>VLOOKUP(A182,[1]Sheet1!$B$2:$V$234,20,FALSE)</f>
        <v>-</v>
      </c>
      <c r="U182" s="45" t="str">
        <f>VLOOKUP(A182,[1]Sheet1!$B$2:$V$234,21,FALSE)</f>
        <v>-</v>
      </c>
      <c r="V182" s="45">
        <f>VLOOKUP(A182,[1]Sheet1!$B$2:$X$234,22,FALSE)</f>
        <v>3</v>
      </c>
      <c r="W182" s="45">
        <f>VLOOKUP(A182,[1]Sheet1!$B$2:$X$234,23,FALSE)</f>
        <v>3</v>
      </c>
      <c r="X182" s="45">
        <f>VLOOKUP(A182,[1]Sheet1!$B$2:$AL$234,24,FALSE)</f>
        <v>3</v>
      </c>
      <c r="Y182" s="45">
        <f>VLOOKUP(A182,[1]Sheet1!$B$2:$AM$234,25,FALSE)</f>
        <v>14</v>
      </c>
      <c r="Z182" s="45">
        <f>VLOOKUP(A182,[1]Sheet1!$B$2:$AB$234,26,FALSE)</f>
        <v>1</v>
      </c>
      <c r="AA182" s="45">
        <f>VLOOKUP(A182,[1]Sheet1!$B$2:$AB$234,27,FALSE)</f>
        <v>4</v>
      </c>
      <c r="AB182" s="45" t="str">
        <f>VLOOKUP(A182,[1]Sheet1!$B$2:$AD$234,28,FALSE)</f>
        <v>-</v>
      </c>
      <c r="AC182" s="45" t="str">
        <f>VLOOKUP(A182,[1]Sheet1!$B$2:$AD$234,29,FALSE)</f>
        <v>-</v>
      </c>
      <c r="AD182" s="45">
        <f>VLOOKUP(A182,[1]Sheet1!$B$2:$AF$234,30,FALSE)</f>
        <v>5</v>
      </c>
      <c r="AE182" s="45">
        <f>VLOOKUP(A182,[1]Sheet1!$B$2:$AF$234,31,FALSE)</f>
        <v>863</v>
      </c>
      <c r="AF182" s="45">
        <f>VLOOKUP(A182,[1]Sheet1!$B$2:$AH$234,32,FALSE)</f>
        <v>3</v>
      </c>
      <c r="AG182" s="45">
        <f>VLOOKUP(A182,[1]Sheet1!$B$2:$AH$234,33,FALSE)</f>
        <v>31</v>
      </c>
      <c r="AH182" s="75" t="str">
        <f>VLOOKUP(A182,[1]Sheet1!$B$2:$AJ$234,34,FALSE)</f>
        <v>-</v>
      </c>
      <c r="AI182" s="75" t="str">
        <f>VLOOKUP(A182,[1]Sheet1!$B$2:$AJ$234,35,FALSE)</f>
        <v>-</v>
      </c>
      <c r="AJ182" s="45">
        <f>VLOOKUP(A182,[1]Sheet1!$B$2:$AL$234,36,FALSE)</f>
        <v>3</v>
      </c>
      <c r="AK182" s="45">
        <f>VLOOKUP(A182,[1]Sheet1!$B$2:$AL$234,37,FALSE)</f>
        <v>13</v>
      </c>
    </row>
    <row r="183" spans="1:37" ht="14.25" customHeight="1">
      <c r="A183" s="151" t="s">
        <v>282</v>
      </c>
      <c r="B183" s="81">
        <f>VLOOKUP(A183,[1]Sheet1!$B$2:$F$234,2,FALSE)</f>
        <v>317</v>
      </c>
      <c r="C183" s="81">
        <f>VLOOKUP(A183,[1]Sheet1!$B$2:$F$234,3,FALSE)</f>
        <v>2458</v>
      </c>
      <c r="D183" s="75" t="str">
        <f>VLOOKUP(A183,[1]Sheet1!$B$2:$F$234,4,FALSE)</f>
        <v>-</v>
      </c>
      <c r="E183" s="75" t="str">
        <f>VLOOKUP(A183,[1]Sheet1!$B$2:$F$234,5,FALSE)</f>
        <v>-</v>
      </c>
      <c r="F183" s="75" t="str">
        <f>VLOOKUP(A183,[1]Sheet1!$B$2:$I$234,6,FALSE)</f>
        <v>-</v>
      </c>
      <c r="G183" s="75" t="str">
        <f>VLOOKUP(A183,[1]Sheet1!$B$2:$I$234,7,FALSE)</f>
        <v>-</v>
      </c>
      <c r="H183" s="45">
        <f>VLOOKUP(A183,[1]Sheet1!$B$2:$J$234,8,FALSE)</f>
        <v>38</v>
      </c>
      <c r="I183" s="45">
        <f>VLOOKUP(A183,[1]Sheet1!$B$2:$J$234,9,FALSE)</f>
        <v>259</v>
      </c>
      <c r="J183" s="45">
        <f>VLOOKUP(A183,[1]Sheet1!$B$2:$L$234,10,FALSE)</f>
        <v>7</v>
      </c>
      <c r="K183" s="45">
        <f>VLOOKUP(A183,[1]Sheet1!$B$2:$L$234,11,FALSE)</f>
        <v>27</v>
      </c>
      <c r="L183" s="75">
        <f>VLOOKUP(A183,[1]Sheet1!$B$2:$N$234,12,FALSE)</f>
        <v>1</v>
      </c>
      <c r="M183" s="75">
        <f>VLOOKUP(A183,[1]Sheet1!$B$2:$N$234,13,FALSE)</f>
        <v>1</v>
      </c>
      <c r="N183" s="75">
        <f>VLOOKUP(A183,[1]Sheet1!$B$2:$P$234,14,FALSE)</f>
        <v>2</v>
      </c>
      <c r="O183" s="75">
        <f>VLOOKUP(A183,[1]Sheet1!$B$2:$P$234,15,FALSE)</f>
        <v>5</v>
      </c>
      <c r="P183" s="45">
        <f>VLOOKUP(A183,[1]Sheet1!$B$2:$R$234,16,FALSE)</f>
        <v>5</v>
      </c>
      <c r="Q183" s="45">
        <f>VLOOKUP(A183,[1]Sheet1!$B$2:$R$234,17,FALSE)</f>
        <v>68</v>
      </c>
      <c r="R183" s="45">
        <f>VLOOKUP(A183,[1]Sheet1!$B$2:$T$234,18,FALSE)</f>
        <v>56</v>
      </c>
      <c r="S183" s="45">
        <f>VLOOKUP(A183,[1]Sheet1!$B$2:$T$234,19,FALSE)</f>
        <v>577</v>
      </c>
      <c r="T183" s="45">
        <f>VLOOKUP(A183,[1]Sheet1!$B$2:$V$234,20,FALSE)</f>
        <v>4</v>
      </c>
      <c r="U183" s="45">
        <f>VLOOKUP(A183,[1]Sheet1!$B$2:$V$234,21,FALSE)</f>
        <v>43</v>
      </c>
      <c r="V183" s="45">
        <f>VLOOKUP(A183,[1]Sheet1!$B$2:$X$234,22,FALSE)</f>
        <v>39</v>
      </c>
      <c r="W183" s="45">
        <f>VLOOKUP(A183,[1]Sheet1!$B$2:$X$234,23,FALSE)</f>
        <v>119</v>
      </c>
      <c r="X183" s="45">
        <f>VLOOKUP(A183,[1]Sheet1!$B$2:$AL$234,24,FALSE)</f>
        <v>25</v>
      </c>
      <c r="Y183" s="45">
        <f>VLOOKUP(A183,[1]Sheet1!$B$2:$AM$234,25,FALSE)</f>
        <v>187</v>
      </c>
      <c r="Z183" s="45">
        <f>VLOOKUP(A183,[1]Sheet1!$B$2:$AB$234,26,FALSE)</f>
        <v>38</v>
      </c>
      <c r="AA183" s="45">
        <f>VLOOKUP(A183,[1]Sheet1!$B$2:$AB$234,27,FALSE)</f>
        <v>248</v>
      </c>
      <c r="AB183" s="45">
        <f>VLOOKUP(A183,[1]Sheet1!$B$2:$AD$234,28,FALSE)</f>
        <v>33</v>
      </c>
      <c r="AC183" s="45">
        <f>VLOOKUP(A183,[1]Sheet1!$B$2:$AD$234,29,FALSE)</f>
        <v>72</v>
      </c>
      <c r="AD183" s="45">
        <f>VLOOKUP(A183,[1]Sheet1!$B$2:$AF$234,30,FALSE)</f>
        <v>13</v>
      </c>
      <c r="AE183" s="45">
        <f>VLOOKUP(A183,[1]Sheet1!$B$2:$AF$234,31,FALSE)</f>
        <v>70</v>
      </c>
      <c r="AF183" s="45">
        <f>VLOOKUP(A183,[1]Sheet1!$B$2:$AH$234,32,FALSE)</f>
        <v>40</v>
      </c>
      <c r="AG183" s="45">
        <f>VLOOKUP(A183,[1]Sheet1!$B$2:$AH$234,33,FALSE)</f>
        <v>638</v>
      </c>
      <c r="AH183" s="75" t="str">
        <f>VLOOKUP(A183,[1]Sheet1!$B$2:$AJ$234,34,FALSE)</f>
        <v>-</v>
      </c>
      <c r="AI183" s="75" t="str">
        <f>VLOOKUP(A183,[1]Sheet1!$B$2:$AJ$234,35,FALSE)</f>
        <v>-</v>
      </c>
      <c r="AJ183" s="45">
        <f>VLOOKUP(A183,[1]Sheet1!$B$2:$AL$234,36,FALSE)</f>
        <v>16</v>
      </c>
      <c r="AK183" s="45">
        <f>VLOOKUP(A183,[1]Sheet1!$B$2:$AL$234,37,FALSE)</f>
        <v>144</v>
      </c>
    </row>
    <row r="184" spans="1:37" ht="14.25" customHeight="1">
      <c r="A184" s="151" t="s">
        <v>99</v>
      </c>
      <c r="B184" s="81">
        <f>VLOOKUP(A184,[1]Sheet1!$B$2:$F$234,2,FALSE)</f>
        <v>40</v>
      </c>
      <c r="C184" s="81">
        <f>VLOOKUP(A184,[1]Sheet1!$B$2:$F$234,3,FALSE)</f>
        <v>209</v>
      </c>
      <c r="D184" s="75" t="str">
        <f>VLOOKUP(A184,[1]Sheet1!$B$2:$F$234,4,FALSE)</f>
        <v>-</v>
      </c>
      <c r="E184" s="75" t="str">
        <f>VLOOKUP(A184,[1]Sheet1!$B$2:$F$234,5,FALSE)</f>
        <v>-</v>
      </c>
      <c r="F184" s="75" t="str">
        <f>VLOOKUP(A184,[1]Sheet1!$B$2:$I$234,6,FALSE)</f>
        <v>-</v>
      </c>
      <c r="G184" s="75" t="str">
        <f>VLOOKUP(A184,[1]Sheet1!$B$2:$I$234,7,FALSE)</f>
        <v>-</v>
      </c>
      <c r="H184" s="45">
        <f>VLOOKUP(A184,[1]Sheet1!$B$2:$J$234,8,FALSE)</f>
        <v>1</v>
      </c>
      <c r="I184" s="45">
        <f>VLOOKUP(A184,[1]Sheet1!$B$2:$J$234,9,FALSE)</f>
        <v>10</v>
      </c>
      <c r="J184" s="45">
        <f>VLOOKUP(A184,[1]Sheet1!$B$2:$L$234,10,FALSE)</f>
        <v>2</v>
      </c>
      <c r="K184" s="45">
        <f>VLOOKUP(A184,[1]Sheet1!$B$2:$L$234,11,FALSE)</f>
        <v>6</v>
      </c>
      <c r="L184" s="75" t="str">
        <f>VLOOKUP(A184,[1]Sheet1!$B$2:$N$234,12,FALSE)</f>
        <v>-</v>
      </c>
      <c r="M184" s="75" t="str">
        <f>VLOOKUP(A184,[1]Sheet1!$B$2:$N$234,13,FALSE)</f>
        <v>-</v>
      </c>
      <c r="N184" s="75" t="str">
        <f>VLOOKUP(A184,[1]Sheet1!$B$2:$P$234,14,FALSE)</f>
        <v>-</v>
      </c>
      <c r="O184" s="75" t="str">
        <f>VLOOKUP(A184,[1]Sheet1!$B$2:$P$234,15,FALSE)</f>
        <v>-</v>
      </c>
      <c r="P184" s="45" t="str">
        <f>VLOOKUP(A184,[1]Sheet1!$B$2:$R$234,16,FALSE)</f>
        <v>-</v>
      </c>
      <c r="Q184" s="45" t="str">
        <f>VLOOKUP(A184,[1]Sheet1!$B$2:$R$234,17,FALSE)</f>
        <v>-</v>
      </c>
      <c r="R184" s="45">
        <f>VLOOKUP(A184,[1]Sheet1!$B$2:$T$234,18,FALSE)</f>
        <v>19</v>
      </c>
      <c r="S184" s="45">
        <f>VLOOKUP(A184,[1]Sheet1!$B$2:$T$234,19,FALSE)</f>
        <v>64</v>
      </c>
      <c r="T184" s="45">
        <f>VLOOKUP(A184,[1]Sheet1!$B$2:$V$234,20,FALSE)</f>
        <v>1</v>
      </c>
      <c r="U184" s="45">
        <f>VLOOKUP(A184,[1]Sheet1!$B$2:$V$234,21,FALSE)</f>
        <v>49</v>
      </c>
      <c r="V184" s="45">
        <f>VLOOKUP(A184,[1]Sheet1!$B$2:$X$234,22,FALSE)</f>
        <v>1</v>
      </c>
      <c r="W184" s="45">
        <f>VLOOKUP(A184,[1]Sheet1!$B$2:$X$234,23,FALSE)</f>
        <v>3</v>
      </c>
      <c r="X184" s="45">
        <f>VLOOKUP(A184,[1]Sheet1!$B$2:$AL$234,24,FALSE)</f>
        <v>1</v>
      </c>
      <c r="Y184" s="45">
        <f>VLOOKUP(A184,[1]Sheet1!$B$2:$AM$234,25,FALSE)</f>
        <v>1</v>
      </c>
      <c r="Z184" s="45">
        <f>VLOOKUP(A184,[1]Sheet1!$B$2:$AB$234,26,FALSE)</f>
        <v>2</v>
      </c>
      <c r="AA184" s="45">
        <f>VLOOKUP(A184,[1]Sheet1!$B$2:$AB$234,27,FALSE)</f>
        <v>3</v>
      </c>
      <c r="AB184" s="45">
        <f>VLOOKUP(A184,[1]Sheet1!$B$2:$AD$234,28,FALSE)</f>
        <v>5</v>
      </c>
      <c r="AC184" s="45">
        <f>VLOOKUP(A184,[1]Sheet1!$B$2:$AD$234,29,FALSE)</f>
        <v>11</v>
      </c>
      <c r="AD184" s="45">
        <f>VLOOKUP(A184,[1]Sheet1!$B$2:$AF$234,30,FALSE)</f>
        <v>1</v>
      </c>
      <c r="AE184" s="45">
        <f>VLOOKUP(A184,[1]Sheet1!$B$2:$AF$234,31,FALSE)</f>
        <v>6</v>
      </c>
      <c r="AF184" s="45">
        <f>VLOOKUP(A184,[1]Sheet1!$B$2:$AH$234,32,FALSE)</f>
        <v>5</v>
      </c>
      <c r="AG184" s="45">
        <f>VLOOKUP(A184,[1]Sheet1!$B$2:$AH$234,33,FALSE)</f>
        <v>53</v>
      </c>
      <c r="AH184" s="75" t="str">
        <f>VLOOKUP(A184,[1]Sheet1!$B$2:$AJ$234,34,FALSE)</f>
        <v>-</v>
      </c>
      <c r="AI184" s="75" t="str">
        <f>VLOOKUP(A184,[1]Sheet1!$B$2:$AJ$234,35,FALSE)</f>
        <v>-</v>
      </c>
      <c r="AJ184" s="45">
        <f>VLOOKUP(A184,[1]Sheet1!$B$2:$AL$234,36,FALSE)</f>
        <v>2</v>
      </c>
      <c r="AK184" s="45">
        <f>VLOOKUP(A184,[1]Sheet1!$B$2:$AL$234,37,FALSE)</f>
        <v>3</v>
      </c>
    </row>
    <row r="185" spans="1:37" ht="14.25" customHeight="1">
      <c r="A185" s="151" t="s">
        <v>465</v>
      </c>
      <c r="B185" s="81">
        <f>VLOOKUP(A185,[1]Sheet1!$B$2:$F$234,2,FALSE)</f>
        <v>60</v>
      </c>
      <c r="C185" s="81">
        <f>VLOOKUP(A185,[1]Sheet1!$B$2:$F$234,3,FALSE)</f>
        <v>192</v>
      </c>
      <c r="D185" s="75" t="str">
        <f>VLOOKUP(A185,[1]Sheet1!$B$2:$F$234,4,FALSE)</f>
        <v>-</v>
      </c>
      <c r="E185" s="75" t="str">
        <f>VLOOKUP(A185,[1]Sheet1!$B$2:$F$234,5,FALSE)</f>
        <v>-</v>
      </c>
      <c r="F185" s="75" t="str">
        <f>VLOOKUP(A185,[1]Sheet1!$B$2:$I$234,6,FALSE)</f>
        <v>-</v>
      </c>
      <c r="G185" s="75" t="str">
        <f>VLOOKUP(A185,[1]Sheet1!$B$2:$I$234,7,FALSE)</f>
        <v>-</v>
      </c>
      <c r="H185" s="45">
        <f>VLOOKUP(A185,[1]Sheet1!$B$2:$J$234,8,FALSE)</f>
        <v>2</v>
      </c>
      <c r="I185" s="45">
        <f>VLOOKUP(A185,[1]Sheet1!$B$2:$J$234,9,FALSE)</f>
        <v>8</v>
      </c>
      <c r="J185" s="45">
        <f>VLOOKUP(A185,[1]Sheet1!$B$2:$L$234,10,FALSE)</f>
        <v>3</v>
      </c>
      <c r="K185" s="45">
        <f>VLOOKUP(A185,[1]Sheet1!$B$2:$L$234,11,FALSE)</f>
        <v>8</v>
      </c>
      <c r="L185" s="75" t="str">
        <f>VLOOKUP(A185,[1]Sheet1!$B$2:$N$234,12,FALSE)</f>
        <v>-</v>
      </c>
      <c r="M185" s="75" t="str">
        <f>VLOOKUP(A185,[1]Sheet1!$B$2:$N$234,13,FALSE)</f>
        <v>-</v>
      </c>
      <c r="N185" s="75" t="str">
        <f>VLOOKUP(A185,[1]Sheet1!$B$2:$P$234,14,FALSE)</f>
        <v>-</v>
      </c>
      <c r="O185" s="75" t="str">
        <f>VLOOKUP(A185,[1]Sheet1!$B$2:$P$234,15,FALSE)</f>
        <v>-</v>
      </c>
      <c r="P185" s="45" t="str">
        <f>VLOOKUP(A185,[1]Sheet1!$B$2:$R$234,16,FALSE)</f>
        <v>-</v>
      </c>
      <c r="Q185" s="45" t="str">
        <f>VLOOKUP(A185,[1]Sheet1!$B$2:$R$234,17,FALSE)</f>
        <v>-</v>
      </c>
      <c r="R185" s="45">
        <f>VLOOKUP(A185,[1]Sheet1!$B$2:$T$234,18,FALSE)</f>
        <v>24</v>
      </c>
      <c r="S185" s="45">
        <f>VLOOKUP(A185,[1]Sheet1!$B$2:$T$234,19,FALSE)</f>
        <v>79</v>
      </c>
      <c r="T185" s="45">
        <f>VLOOKUP(A185,[1]Sheet1!$B$2:$V$234,20,FALSE)</f>
        <v>2</v>
      </c>
      <c r="U185" s="45">
        <f>VLOOKUP(A185,[1]Sheet1!$B$2:$V$234,21,FALSE)</f>
        <v>16</v>
      </c>
      <c r="V185" s="45">
        <f>VLOOKUP(A185,[1]Sheet1!$B$2:$X$234,22,FALSE)</f>
        <v>1</v>
      </c>
      <c r="W185" s="45">
        <f>VLOOKUP(A185,[1]Sheet1!$B$2:$X$234,23,FALSE)</f>
        <v>2</v>
      </c>
      <c r="X185" s="45">
        <f>VLOOKUP(A185,[1]Sheet1!$B$2:$AL$234,24,FALSE)</f>
        <v>2</v>
      </c>
      <c r="Y185" s="45">
        <f>VLOOKUP(A185,[1]Sheet1!$B$2:$AM$234,25,FALSE)</f>
        <v>5</v>
      </c>
      <c r="Z185" s="45">
        <f>VLOOKUP(A185,[1]Sheet1!$B$2:$AB$234,26,FALSE)</f>
        <v>6</v>
      </c>
      <c r="AA185" s="45">
        <f>VLOOKUP(A185,[1]Sheet1!$B$2:$AB$234,27,FALSE)</f>
        <v>15</v>
      </c>
      <c r="AB185" s="45">
        <f>VLOOKUP(A185,[1]Sheet1!$B$2:$AD$234,28,FALSE)</f>
        <v>11</v>
      </c>
      <c r="AC185" s="45">
        <f>VLOOKUP(A185,[1]Sheet1!$B$2:$AD$234,29,FALSE)</f>
        <v>23</v>
      </c>
      <c r="AD185" s="45">
        <f>VLOOKUP(A185,[1]Sheet1!$B$2:$AF$234,30,FALSE)</f>
        <v>1</v>
      </c>
      <c r="AE185" s="45">
        <f>VLOOKUP(A185,[1]Sheet1!$B$2:$AF$234,31,FALSE)</f>
        <v>5</v>
      </c>
      <c r="AF185" s="45">
        <f>VLOOKUP(A185,[1]Sheet1!$B$2:$AH$234,32,FALSE)</f>
        <v>6</v>
      </c>
      <c r="AG185" s="45">
        <f>VLOOKUP(A185,[1]Sheet1!$B$2:$AH$234,33,FALSE)</f>
        <v>22</v>
      </c>
      <c r="AH185" s="75" t="str">
        <f>VLOOKUP(A185,[1]Sheet1!$B$2:$AJ$234,34,FALSE)</f>
        <v>-</v>
      </c>
      <c r="AI185" s="75" t="str">
        <f>VLOOKUP(A185,[1]Sheet1!$B$2:$AJ$234,35,FALSE)</f>
        <v>-</v>
      </c>
      <c r="AJ185" s="45">
        <f>VLOOKUP(A185,[1]Sheet1!$B$2:$AL$234,36,FALSE)</f>
        <v>2</v>
      </c>
      <c r="AK185" s="45">
        <f>VLOOKUP(A185,[1]Sheet1!$B$2:$AL$234,37,FALSE)</f>
        <v>9</v>
      </c>
    </row>
    <row r="186" spans="1:37" ht="14.25" customHeight="1">
      <c r="A186" s="151" t="s">
        <v>512</v>
      </c>
      <c r="B186" s="81">
        <f>VLOOKUP(A186,[1]Sheet1!$B$2:$F$234,2,FALSE)</f>
        <v>75</v>
      </c>
      <c r="C186" s="81">
        <f>VLOOKUP(A186,[1]Sheet1!$B$2:$F$234,3,FALSE)</f>
        <v>409</v>
      </c>
      <c r="D186" s="75" t="str">
        <f>VLOOKUP(A186,[1]Sheet1!$B$2:$F$234,4,FALSE)</f>
        <v>-</v>
      </c>
      <c r="E186" s="75" t="str">
        <f>VLOOKUP(A186,[1]Sheet1!$B$2:$F$234,5,FALSE)</f>
        <v>-</v>
      </c>
      <c r="F186" s="75" t="str">
        <f>VLOOKUP(A186,[1]Sheet1!$B$2:$I$234,6,FALSE)</f>
        <v>-</v>
      </c>
      <c r="G186" s="75" t="str">
        <f>VLOOKUP(A186,[1]Sheet1!$B$2:$I$234,7,FALSE)</f>
        <v>-</v>
      </c>
      <c r="H186" s="45">
        <f>VLOOKUP(A186,[1]Sheet1!$B$2:$J$234,8,FALSE)</f>
        <v>2</v>
      </c>
      <c r="I186" s="45">
        <f>VLOOKUP(A186,[1]Sheet1!$B$2:$J$234,9,FALSE)</f>
        <v>17</v>
      </c>
      <c r="J186" s="45">
        <f>VLOOKUP(A186,[1]Sheet1!$B$2:$L$234,10,FALSE)</f>
        <v>5</v>
      </c>
      <c r="K186" s="45">
        <f>VLOOKUP(A186,[1]Sheet1!$B$2:$L$234,11,FALSE)</f>
        <v>43</v>
      </c>
      <c r="L186" s="75" t="str">
        <f>VLOOKUP(A186,[1]Sheet1!$B$2:$N$234,12,FALSE)</f>
        <v>-</v>
      </c>
      <c r="M186" s="75" t="str">
        <f>VLOOKUP(A186,[1]Sheet1!$B$2:$N$234,13,FALSE)</f>
        <v>-</v>
      </c>
      <c r="N186" s="75" t="str">
        <f>VLOOKUP(A186,[1]Sheet1!$B$2:$P$234,14,FALSE)</f>
        <v>-</v>
      </c>
      <c r="O186" s="75" t="str">
        <f>VLOOKUP(A186,[1]Sheet1!$B$2:$P$234,15,FALSE)</f>
        <v>-</v>
      </c>
      <c r="P186" s="45" t="str">
        <f>VLOOKUP(A186,[1]Sheet1!$B$2:$R$234,16,FALSE)</f>
        <v>-</v>
      </c>
      <c r="Q186" s="45" t="str">
        <f>VLOOKUP(A186,[1]Sheet1!$B$2:$R$234,17,FALSE)</f>
        <v>-</v>
      </c>
      <c r="R186" s="45">
        <f>VLOOKUP(A186,[1]Sheet1!$B$2:$T$234,18,FALSE)</f>
        <v>29</v>
      </c>
      <c r="S186" s="45">
        <f>VLOOKUP(A186,[1]Sheet1!$B$2:$T$234,19,FALSE)</f>
        <v>164</v>
      </c>
      <c r="T186" s="45">
        <f>VLOOKUP(A186,[1]Sheet1!$B$2:$V$234,20,FALSE)</f>
        <v>4</v>
      </c>
      <c r="U186" s="45">
        <f>VLOOKUP(A186,[1]Sheet1!$B$2:$V$234,21,FALSE)</f>
        <v>30</v>
      </c>
      <c r="V186" s="45">
        <f>VLOOKUP(A186,[1]Sheet1!$B$2:$X$234,22,FALSE)</f>
        <v>4</v>
      </c>
      <c r="W186" s="45">
        <f>VLOOKUP(A186,[1]Sheet1!$B$2:$X$234,23,FALSE)</f>
        <v>5</v>
      </c>
      <c r="X186" s="45">
        <f>VLOOKUP(A186,[1]Sheet1!$B$2:$AL$234,24,FALSE)</f>
        <v>5</v>
      </c>
      <c r="Y186" s="45">
        <f>VLOOKUP(A186,[1]Sheet1!$B$2:$AM$234,25,FALSE)</f>
        <v>34</v>
      </c>
      <c r="Z186" s="45">
        <f>VLOOKUP(A186,[1]Sheet1!$B$2:$AB$234,26,FALSE)</f>
        <v>7</v>
      </c>
      <c r="AA186" s="45">
        <f>VLOOKUP(A186,[1]Sheet1!$B$2:$AB$234,27,FALSE)</f>
        <v>25</v>
      </c>
      <c r="AB186" s="45">
        <f>VLOOKUP(A186,[1]Sheet1!$B$2:$AD$234,28,FALSE)</f>
        <v>8</v>
      </c>
      <c r="AC186" s="45">
        <f>VLOOKUP(A186,[1]Sheet1!$B$2:$AD$234,29,FALSE)</f>
        <v>19</v>
      </c>
      <c r="AD186" s="45">
        <f>VLOOKUP(A186,[1]Sheet1!$B$2:$AF$234,30,FALSE)</f>
        <v>1</v>
      </c>
      <c r="AE186" s="45">
        <f>VLOOKUP(A186,[1]Sheet1!$B$2:$AF$234,31,FALSE)</f>
        <v>1</v>
      </c>
      <c r="AF186" s="45">
        <f>VLOOKUP(A186,[1]Sheet1!$B$2:$AH$234,32,FALSE)</f>
        <v>6</v>
      </c>
      <c r="AG186" s="45">
        <f>VLOOKUP(A186,[1]Sheet1!$B$2:$AH$234,33,FALSE)</f>
        <v>55</v>
      </c>
      <c r="AH186" s="75">
        <f>VLOOKUP(A186,[1]Sheet1!$B$2:$AJ$234,34,FALSE)</f>
        <v>1</v>
      </c>
      <c r="AI186" s="75">
        <f>VLOOKUP(A186,[1]Sheet1!$B$2:$AJ$234,35,FALSE)</f>
        <v>7</v>
      </c>
      <c r="AJ186" s="45">
        <f>VLOOKUP(A186,[1]Sheet1!$B$2:$AL$234,36,FALSE)</f>
        <v>3</v>
      </c>
      <c r="AK186" s="45">
        <f>VLOOKUP(A186,[1]Sheet1!$B$2:$AL$234,37,FALSE)</f>
        <v>9</v>
      </c>
    </row>
    <row r="187" spans="1:37" ht="14.25" customHeight="1">
      <c r="A187" s="151" t="s">
        <v>271</v>
      </c>
      <c r="B187" s="81">
        <f>VLOOKUP(A187,[1]Sheet1!$B$2:$F$234,2,FALSE)</f>
        <v>6</v>
      </c>
      <c r="C187" s="81">
        <f>VLOOKUP(A187,[1]Sheet1!$B$2:$F$234,3,FALSE)</f>
        <v>82</v>
      </c>
      <c r="D187" s="75" t="str">
        <f>VLOOKUP(A187,[1]Sheet1!$B$2:$F$234,4,FALSE)</f>
        <v>-</v>
      </c>
      <c r="E187" s="75" t="str">
        <f>VLOOKUP(A187,[1]Sheet1!$B$2:$F$234,5,FALSE)</f>
        <v>-</v>
      </c>
      <c r="F187" s="75" t="str">
        <f>VLOOKUP(A187,[1]Sheet1!$B$2:$I$234,6,FALSE)</f>
        <v>-</v>
      </c>
      <c r="G187" s="75" t="str">
        <f>VLOOKUP(A187,[1]Sheet1!$B$2:$I$234,7,FALSE)</f>
        <v>-</v>
      </c>
      <c r="H187" s="45">
        <f>VLOOKUP(A187,[1]Sheet1!$B$2:$J$234,8,FALSE)</f>
        <v>3</v>
      </c>
      <c r="I187" s="45">
        <f>VLOOKUP(A187,[1]Sheet1!$B$2:$J$234,9,FALSE)</f>
        <v>5</v>
      </c>
      <c r="J187" s="45">
        <f>VLOOKUP(A187,[1]Sheet1!$B$2:$L$234,10,FALSE)</f>
        <v>1</v>
      </c>
      <c r="K187" s="45">
        <f>VLOOKUP(A187,[1]Sheet1!$B$2:$L$234,11,FALSE)</f>
        <v>1</v>
      </c>
      <c r="L187" s="75" t="str">
        <f>VLOOKUP(A187,[1]Sheet1!$B$2:$N$234,12,FALSE)</f>
        <v>-</v>
      </c>
      <c r="M187" s="75" t="str">
        <f>VLOOKUP(A187,[1]Sheet1!$B$2:$N$234,13,FALSE)</f>
        <v>-</v>
      </c>
      <c r="N187" s="75" t="str">
        <f>VLOOKUP(A187,[1]Sheet1!$B$2:$P$234,14,FALSE)</f>
        <v>-</v>
      </c>
      <c r="O187" s="75" t="str">
        <f>VLOOKUP(A187,[1]Sheet1!$B$2:$P$234,15,FALSE)</f>
        <v>-</v>
      </c>
      <c r="P187" s="45" t="str">
        <f>VLOOKUP(A187,[1]Sheet1!$B$2:$R$234,16,FALSE)</f>
        <v>-</v>
      </c>
      <c r="Q187" s="45" t="str">
        <f>VLOOKUP(A187,[1]Sheet1!$B$2:$R$234,17,FALSE)</f>
        <v>-</v>
      </c>
      <c r="R187" s="45" t="str">
        <f>VLOOKUP(A187,[1]Sheet1!$B$2:$T$234,18,FALSE)</f>
        <v>-</v>
      </c>
      <c r="S187" s="45" t="str">
        <f>VLOOKUP(A187,[1]Sheet1!$B$2:$T$234,19,FALSE)</f>
        <v>-</v>
      </c>
      <c r="T187" s="45" t="str">
        <f>VLOOKUP(A187,[1]Sheet1!$B$2:$V$234,20,FALSE)</f>
        <v>-</v>
      </c>
      <c r="U187" s="45" t="str">
        <f>VLOOKUP(A187,[1]Sheet1!$B$2:$V$234,21,FALSE)</f>
        <v>-</v>
      </c>
      <c r="V187" s="45" t="str">
        <f>VLOOKUP(A187,[1]Sheet1!$B$2:$X$234,22,FALSE)</f>
        <v>-</v>
      </c>
      <c r="W187" s="45" t="str">
        <f>VLOOKUP(A187,[1]Sheet1!$B$2:$X$234,23,FALSE)</f>
        <v>-</v>
      </c>
      <c r="X187" s="45" t="str">
        <f>VLOOKUP(A187,[1]Sheet1!$B$2:$AL$234,24,FALSE)</f>
        <v>-</v>
      </c>
      <c r="Y187" s="45" t="str">
        <f>VLOOKUP(A187,[1]Sheet1!$B$2:$AM$234,25,FALSE)</f>
        <v>-</v>
      </c>
      <c r="Z187" s="45" t="str">
        <f>VLOOKUP(A187,[1]Sheet1!$B$2:$AB$234,26,FALSE)</f>
        <v>-</v>
      </c>
      <c r="AA187" s="45" t="str">
        <f>VLOOKUP(A187,[1]Sheet1!$B$2:$AB$234,27,FALSE)</f>
        <v>-</v>
      </c>
      <c r="AB187" s="45" t="str">
        <f>VLOOKUP(A187,[1]Sheet1!$B$2:$AD$234,28,FALSE)</f>
        <v>-</v>
      </c>
      <c r="AC187" s="45" t="str">
        <f>VLOOKUP(A187,[1]Sheet1!$B$2:$AD$234,29,FALSE)</f>
        <v>-</v>
      </c>
      <c r="AD187" s="45" t="str">
        <f>VLOOKUP(A187,[1]Sheet1!$B$2:$AF$234,30,FALSE)</f>
        <v>-</v>
      </c>
      <c r="AE187" s="45" t="str">
        <f>VLOOKUP(A187,[1]Sheet1!$B$2:$AF$234,31,FALSE)</f>
        <v>-</v>
      </c>
      <c r="AF187" s="45">
        <f>VLOOKUP(A187,[1]Sheet1!$B$2:$AH$234,32,FALSE)</f>
        <v>1</v>
      </c>
      <c r="AG187" s="45">
        <f>VLOOKUP(A187,[1]Sheet1!$B$2:$AH$234,33,FALSE)</f>
        <v>74</v>
      </c>
      <c r="AH187" s="75" t="str">
        <f>VLOOKUP(A187,[1]Sheet1!$B$2:$AJ$234,34,FALSE)</f>
        <v>-</v>
      </c>
      <c r="AI187" s="75" t="str">
        <f>VLOOKUP(A187,[1]Sheet1!$B$2:$AJ$234,35,FALSE)</f>
        <v>-</v>
      </c>
      <c r="AJ187" s="45">
        <f>VLOOKUP(A187,[1]Sheet1!$B$2:$AL$234,36,FALSE)</f>
        <v>1</v>
      </c>
      <c r="AK187" s="45">
        <f>VLOOKUP(A187,[1]Sheet1!$B$2:$AL$234,37,FALSE)</f>
        <v>2</v>
      </c>
    </row>
    <row r="188" spans="1:37" ht="14.25" customHeight="1">
      <c r="A188" s="151" t="s">
        <v>470</v>
      </c>
      <c r="B188" s="81">
        <f>VLOOKUP(A188,[1]Sheet1!$B$2:$F$234,2,FALSE)</f>
        <v>15</v>
      </c>
      <c r="C188" s="81">
        <f>VLOOKUP(A188,[1]Sheet1!$B$2:$F$234,3,FALSE)</f>
        <v>69</v>
      </c>
      <c r="D188" s="75" t="str">
        <f>VLOOKUP(A188,[1]Sheet1!$B$2:$F$234,4,FALSE)</f>
        <v>-</v>
      </c>
      <c r="E188" s="75" t="str">
        <f>VLOOKUP(A188,[1]Sheet1!$B$2:$F$234,5,FALSE)</f>
        <v>-</v>
      </c>
      <c r="F188" s="75" t="str">
        <f>VLOOKUP(A188,[1]Sheet1!$B$2:$I$234,6,FALSE)</f>
        <v>-</v>
      </c>
      <c r="G188" s="75" t="str">
        <f>VLOOKUP(A188,[1]Sheet1!$B$2:$I$234,7,FALSE)</f>
        <v>-</v>
      </c>
      <c r="H188" s="45">
        <f>VLOOKUP(A188,[1]Sheet1!$B$2:$J$234,8,FALSE)</f>
        <v>2</v>
      </c>
      <c r="I188" s="45">
        <f>VLOOKUP(A188,[1]Sheet1!$B$2:$J$234,9,FALSE)</f>
        <v>8</v>
      </c>
      <c r="J188" s="45">
        <f>VLOOKUP(A188,[1]Sheet1!$B$2:$L$234,10,FALSE)</f>
        <v>1</v>
      </c>
      <c r="K188" s="45">
        <f>VLOOKUP(A188,[1]Sheet1!$B$2:$L$234,11,FALSE)</f>
        <v>3</v>
      </c>
      <c r="L188" s="75" t="str">
        <f>VLOOKUP(A188,[1]Sheet1!$B$2:$N$234,12,FALSE)</f>
        <v>-</v>
      </c>
      <c r="M188" s="75" t="str">
        <f>VLOOKUP(A188,[1]Sheet1!$B$2:$N$234,13,FALSE)</f>
        <v>-</v>
      </c>
      <c r="N188" s="75" t="str">
        <f>VLOOKUP(A188,[1]Sheet1!$B$2:$P$234,14,FALSE)</f>
        <v>-</v>
      </c>
      <c r="O188" s="75" t="str">
        <f>VLOOKUP(A188,[1]Sheet1!$B$2:$P$234,15,FALSE)</f>
        <v>-</v>
      </c>
      <c r="P188" s="45" t="str">
        <f>VLOOKUP(A188,[1]Sheet1!$B$2:$R$234,16,FALSE)</f>
        <v>-</v>
      </c>
      <c r="Q188" s="45" t="str">
        <f>VLOOKUP(A188,[1]Sheet1!$B$2:$R$234,17,FALSE)</f>
        <v>-</v>
      </c>
      <c r="R188" s="45">
        <f>VLOOKUP(A188,[1]Sheet1!$B$2:$T$234,18,FALSE)</f>
        <v>2</v>
      </c>
      <c r="S188" s="45">
        <f>VLOOKUP(A188,[1]Sheet1!$B$2:$T$234,19,FALSE)</f>
        <v>3</v>
      </c>
      <c r="T188" s="45" t="str">
        <f>VLOOKUP(A188,[1]Sheet1!$B$2:$V$234,20,FALSE)</f>
        <v>-</v>
      </c>
      <c r="U188" s="45" t="str">
        <f>VLOOKUP(A188,[1]Sheet1!$B$2:$V$234,21,FALSE)</f>
        <v>-</v>
      </c>
      <c r="V188" s="45">
        <f>VLOOKUP(A188,[1]Sheet1!$B$2:$X$234,22,FALSE)</f>
        <v>4</v>
      </c>
      <c r="W188" s="45">
        <f>VLOOKUP(A188,[1]Sheet1!$B$2:$X$234,23,FALSE)</f>
        <v>6</v>
      </c>
      <c r="X188" s="45">
        <f>VLOOKUP(A188,[1]Sheet1!$B$2:$AL$234,24,FALSE)</f>
        <v>1</v>
      </c>
      <c r="Y188" s="45">
        <f>VLOOKUP(A188,[1]Sheet1!$B$2:$AM$234,25,FALSE)</f>
        <v>7</v>
      </c>
      <c r="Z188" s="45" t="str">
        <f>VLOOKUP(A188,[1]Sheet1!$B$2:$AB$234,26,FALSE)</f>
        <v>-</v>
      </c>
      <c r="AA188" s="45" t="str">
        <f>VLOOKUP(A188,[1]Sheet1!$B$2:$AB$234,27,FALSE)</f>
        <v>-</v>
      </c>
      <c r="AB188" s="45" t="str">
        <f>VLOOKUP(A188,[1]Sheet1!$B$2:$AD$234,28,FALSE)</f>
        <v>-</v>
      </c>
      <c r="AC188" s="45" t="str">
        <f>VLOOKUP(A188,[1]Sheet1!$B$2:$AD$234,29,FALSE)</f>
        <v>-</v>
      </c>
      <c r="AD188" s="45" t="str">
        <f>VLOOKUP(A188,[1]Sheet1!$B$2:$AF$234,30,FALSE)</f>
        <v>-</v>
      </c>
      <c r="AE188" s="45" t="str">
        <f>VLOOKUP(A188,[1]Sheet1!$B$2:$AF$234,31,FALSE)</f>
        <v>-</v>
      </c>
      <c r="AF188" s="45">
        <f>VLOOKUP(A188,[1]Sheet1!$B$2:$AH$234,32,FALSE)</f>
        <v>3</v>
      </c>
      <c r="AG188" s="45">
        <f>VLOOKUP(A188,[1]Sheet1!$B$2:$AH$234,33,FALSE)</f>
        <v>38</v>
      </c>
      <c r="AH188" s="75">
        <f>VLOOKUP(A188,[1]Sheet1!$B$2:$AJ$234,34,FALSE)</f>
        <v>1</v>
      </c>
      <c r="AI188" s="75">
        <f>VLOOKUP(A188,[1]Sheet1!$B$2:$AJ$234,35,FALSE)</f>
        <v>3</v>
      </c>
      <c r="AJ188" s="45">
        <f>VLOOKUP(A188,[1]Sheet1!$B$2:$AL$234,36,FALSE)</f>
        <v>1</v>
      </c>
      <c r="AK188" s="45">
        <f>VLOOKUP(A188,[1]Sheet1!$B$2:$AL$234,37,FALSE)</f>
        <v>1</v>
      </c>
    </row>
    <row r="189" spans="1:37" ht="14.25" customHeight="1">
      <c r="A189" s="151" t="s">
        <v>472</v>
      </c>
      <c r="B189" s="81">
        <f>VLOOKUP(A189,[1]Sheet1!$B$2:$F$234,2,FALSE)</f>
        <v>8</v>
      </c>
      <c r="C189" s="81">
        <f>VLOOKUP(A189,[1]Sheet1!$B$2:$F$234,3,FALSE)</f>
        <v>82</v>
      </c>
      <c r="D189" s="75" t="str">
        <f>VLOOKUP(A189,[1]Sheet1!$B$2:$F$234,4,FALSE)</f>
        <v>-</v>
      </c>
      <c r="E189" s="75" t="str">
        <f>VLOOKUP(A189,[1]Sheet1!$B$2:$F$234,5,FALSE)</f>
        <v>-</v>
      </c>
      <c r="F189" s="75" t="str">
        <f>VLOOKUP(A189,[1]Sheet1!$B$2:$I$234,6,FALSE)</f>
        <v>-</v>
      </c>
      <c r="G189" s="75" t="str">
        <f>VLOOKUP(A189,[1]Sheet1!$B$2:$I$234,7,FALSE)</f>
        <v>-</v>
      </c>
      <c r="H189" s="45">
        <f>VLOOKUP(A189,[1]Sheet1!$B$2:$J$234,8,FALSE)</f>
        <v>1</v>
      </c>
      <c r="I189" s="45">
        <f>VLOOKUP(A189,[1]Sheet1!$B$2:$J$234,9,FALSE)</f>
        <v>9</v>
      </c>
      <c r="J189" s="45">
        <f>VLOOKUP(A189,[1]Sheet1!$B$2:$L$234,10,FALSE)</f>
        <v>1</v>
      </c>
      <c r="K189" s="45">
        <f>VLOOKUP(A189,[1]Sheet1!$B$2:$L$234,11,FALSE)</f>
        <v>28</v>
      </c>
      <c r="L189" s="75" t="str">
        <f>VLOOKUP(A189,[1]Sheet1!$B$2:$N$234,12,FALSE)</f>
        <v>-</v>
      </c>
      <c r="M189" s="75" t="str">
        <f>VLOOKUP(A189,[1]Sheet1!$B$2:$N$234,13,FALSE)</f>
        <v>-</v>
      </c>
      <c r="N189" s="75" t="str">
        <f>VLOOKUP(A189,[1]Sheet1!$B$2:$P$234,14,FALSE)</f>
        <v>-</v>
      </c>
      <c r="O189" s="75" t="str">
        <f>VLOOKUP(A189,[1]Sheet1!$B$2:$P$234,15,FALSE)</f>
        <v>-</v>
      </c>
      <c r="P189" s="45" t="str">
        <f>VLOOKUP(A189,[1]Sheet1!$B$2:$R$234,16,FALSE)</f>
        <v>-</v>
      </c>
      <c r="Q189" s="45" t="str">
        <f>VLOOKUP(A189,[1]Sheet1!$B$2:$R$234,17,FALSE)</f>
        <v>-</v>
      </c>
      <c r="R189" s="45">
        <f>VLOOKUP(A189,[1]Sheet1!$B$2:$T$234,18,FALSE)</f>
        <v>1</v>
      </c>
      <c r="S189" s="45">
        <f>VLOOKUP(A189,[1]Sheet1!$B$2:$T$234,19,FALSE)</f>
        <v>4</v>
      </c>
      <c r="T189" s="45" t="str">
        <f>VLOOKUP(A189,[1]Sheet1!$B$2:$V$234,20,FALSE)</f>
        <v>-</v>
      </c>
      <c r="U189" s="45" t="str">
        <f>VLOOKUP(A189,[1]Sheet1!$B$2:$V$234,21,FALSE)</f>
        <v>-</v>
      </c>
      <c r="V189" s="45">
        <f>VLOOKUP(A189,[1]Sheet1!$B$2:$X$234,22,FALSE)</f>
        <v>1</v>
      </c>
      <c r="W189" s="45">
        <f>VLOOKUP(A189,[1]Sheet1!$B$2:$X$234,23,FALSE)</f>
        <v>11</v>
      </c>
      <c r="X189" s="45" t="str">
        <f>VLOOKUP(A189,[1]Sheet1!$B$2:$AL$234,24,FALSE)</f>
        <v>-</v>
      </c>
      <c r="Y189" s="45" t="str">
        <f>VLOOKUP(A189,[1]Sheet1!$B$2:$AM$234,25,FALSE)</f>
        <v>-</v>
      </c>
      <c r="Z189" s="45">
        <f>VLOOKUP(A189,[1]Sheet1!$B$2:$AB$234,26,FALSE)</f>
        <v>2</v>
      </c>
      <c r="AA189" s="45">
        <f>VLOOKUP(A189,[1]Sheet1!$B$2:$AB$234,27,FALSE)</f>
        <v>22</v>
      </c>
      <c r="AB189" s="45">
        <f>VLOOKUP(A189,[1]Sheet1!$B$2:$AD$234,28,FALSE)</f>
        <v>1</v>
      </c>
      <c r="AC189" s="45">
        <f>VLOOKUP(A189,[1]Sheet1!$B$2:$AD$234,29,FALSE)</f>
        <v>6</v>
      </c>
      <c r="AD189" s="45" t="str">
        <f>VLOOKUP(A189,[1]Sheet1!$B$2:$AF$234,30,FALSE)</f>
        <v>-</v>
      </c>
      <c r="AE189" s="45" t="str">
        <f>VLOOKUP(A189,[1]Sheet1!$B$2:$AF$234,31,FALSE)</f>
        <v>-</v>
      </c>
      <c r="AF189" s="45">
        <f>VLOOKUP(A189,[1]Sheet1!$B$2:$AH$234,32,FALSE)</f>
        <v>1</v>
      </c>
      <c r="AG189" s="45">
        <f>VLOOKUP(A189,[1]Sheet1!$B$2:$AH$234,33,FALSE)</f>
        <v>2</v>
      </c>
      <c r="AH189" s="75" t="str">
        <f>VLOOKUP(A189,[1]Sheet1!$B$2:$AJ$234,34,FALSE)</f>
        <v>-</v>
      </c>
      <c r="AI189" s="75" t="str">
        <f>VLOOKUP(A189,[1]Sheet1!$B$2:$AJ$234,35,FALSE)</f>
        <v>-</v>
      </c>
      <c r="AJ189" s="45" t="str">
        <f>VLOOKUP(A189,[1]Sheet1!$B$2:$AL$234,36,FALSE)</f>
        <v>-</v>
      </c>
      <c r="AK189" s="45" t="str">
        <f>VLOOKUP(A189,[1]Sheet1!$B$2:$AL$234,37,FALSE)</f>
        <v>-</v>
      </c>
    </row>
    <row r="190" spans="1:37" ht="14.25" customHeight="1">
      <c r="A190" s="151" t="s">
        <v>283</v>
      </c>
      <c r="B190" s="81">
        <f>VLOOKUP(A190,[1]Sheet1!$B$2:$F$234,2,FALSE)</f>
        <v>18</v>
      </c>
      <c r="C190" s="81">
        <f>VLOOKUP(A190,[1]Sheet1!$B$2:$F$234,3,FALSE)</f>
        <v>141</v>
      </c>
      <c r="D190" s="75" t="str">
        <f>VLOOKUP(A190,[1]Sheet1!$B$2:$F$234,4,FALSE)</f>
        <v>-</v>
      </c>
      <c r="E190" s="75" t="str">
        <f>VLOOKUP(A190,[1]Sheet1!$B$2:$F$234,5,FALSE)</f>
        <v>-</v>
      </c>
      <c r="F190" s="75" t="str">
        <f>VLOOKUP(A190,[1]Sheet1!$B$2:$I$234,6,FALSE)</f>
        <v>-</v>
      </c>
      <c r="G190" s="75" t="str">
        <f>VLOOKUP(A190,[1]Sheet1!$B$2:$I$234,7,FALSE)</f>
        <v>-</v>
      </c>
      <c r="H190" s="45">
        <f>VLOOKUP(A190,[1]Sheet1!$B$2:$J$234,8,FALSE)</f>
        <v>1</v>
      </c>
      <c r="I190" s="45">
        <f>VLOOKUP(A190,[1]Sheet1!$B$2:$J$234,9,FALSE)</f>
        <v>6</v>
      </c>
      <c r="J190" s="45" t="str">
        <f>VLOOKUP(A190,[1]Sheet1!$B$2:$L$234,10,FALSE)</f>
        <v>-</v>
      </c>
      <c r="K190" s="45" t="str">
        <f>VLOOKUP(A190,[1]Sheet1!$B$2:$L$234,11,FALSE)</f>
        <v>-</v>
      </c>
      <c r="L190" s="75" t="str">
        <f>VLOOKUP(A190,[1]Sheet1!$B$2:$N$234,12,FALSE)</f>
        <v>-</v>
      </c>
      <c r="M190" s="75" t="str">
        <f>VLOOKUP(A190,[1]Sheet1!$B$2:$N$234,13,FALSE)</f>
        <v>-</v>
      </c>
      <c r="N190" s="75" t="str">
        <f>VLOOKUP(A190,[1]Sheet1!$B$2:$P$234,14,FALSE)</f>
        <v>-</v>
      </c>
      <c r="O190" s="75" t="str">
        <f>VLOOKUP(A190,[1]Sheet1!$B$2:$P$234,15,FALSE)</f>
        <v>-</v>
      </c>
      <c r="P190" s="45">
        <f>VLOOKUP(A190,[1]Sheet1!$B$2:$R$234,16,FALSE)</f>
        <v>2</v>
      </c>
      <c r="Q190" s="45">
        <f>VLOOKUP(A190,[1]Sheet1!$B$2:$R$234,17,FALSE)</f>
        <v>8</v>
      </c>
      <c r="R190" s="45">
        <f>VLOOKUP(A190,[1]Sheet1!$B$2:$T$234,18,FALSE)</f>
        <v>2</v>
      </c>
      <c r="S190" s="45">
        <f>VLOOKUP(A190,[1]Sheet1!$B$2:$T$234,19,FALSE)</f>
        <v>29</v>
      </c>
      <c r="T190" s="45" t="str">
        <f>VLOOKUP(A190,[1]Sheet1!$B$2:$V$234,20,FALSE)</f>
        <v>-</v>
      </c>
      <c r="U190" s="45" t="str">
        <f>VLOOKUP(A190,[1]Sheet1!$B$2:$V$234,21,FALSE)</f>
        <v>-</v>
      </c>
      <c r="V190" s="45">
        <f>VLOOKUP(A190,[1]Sheet1!$B$2:$X$234,22,FALSE)</f>
        <v>1</v>
      </c>
      <c r="W190" s="45">
        <f>VLOOKUP(A190,[1]Sheet1!$B$2:$X$234,23,FALSE)</f>
        <v>1</v>
      </c>
      <c r="X190" s="45">
        <f>VLOOKUP(A190,[1]Sheet1!$B$2:$AL$234,24,FALSE)</f>
        <v>1</v>
      </c>
      <c r="Y190" s="45">
        <f>VLOOKUP(A190,[1]Sheet1!$B$2:$AM$234,25,FALSE)</f>
        <v>3</v>
      </c>
      <c r="Z190" s="45">
        <f>VLOOKUP(A190,[1]Sheet1!$B$2:$AB$234,26,FALSE)</f>
        <v>2</v>
      </c>
      <c r="AA190" s="45">
        <f>VLOOKUP(A190,[1]Sheet1!$B$2:$AB$234,27,FALSE)</f>
        <v>21</v>
      </c>
      <c r="AB190" s="45">
        <f>VLOOKUP(A190,[1]Sheet1!$B$2:$AD$234,28,FALSE)</f>
        <v>3</v>
      </c>
      <c r="AC190" s="45">
        <f>VLOOKUP(A190,[1]Sheet1!$B$2:$AD$234,29,FALSE)</f>
        <v>4</v>
      </c>
      <c r="AD190" s="45" t="str">
        <f>VLOOKUP(A190,[1]Sheet1!$B$2:$AF$234,30,FALSE)</f>
        <v>-</v>
      </c>
      <c r="AE190" s="45" t="str">
        <f>VLOOKUP(A190,[1]Sheet1!$B$2:$AF$234,31,FALSE)</f>
        <v>-</v>
      </c>
      <c r="AF190" s="45">
        <f>VLOOKUP(A190,[1]Sheet1!$B$2:$AH$234,32,FALSE)</f>
        <v>2</v>
      </c>
      <c r="AG190" s="45">
        <f>VLOOKUP(A190,[1]Sheet1!$B$2:$AH$234,33,FALSE)</f>
        <v>34</v>
      </c>
      <c r="AH190" s="75" t="str">
        <f>VLOOKUP(A190,[1]Sheet1!$B$2:$AJ$234,34,FALSE)</f>
        <v>-</v>
      </c>
      <c r="AI190" s="75" t="str">
        <f>VLOOKUP(A190,[1]Sheet1!$B$2:$AJ$234,35,FALSE)</f>
        <v>-</v>
      </c>
      <c r="AJ190" s="45">
        <f>VLOOKUP(A190,[1]Sheet1!$B$2:$AL$234,36,FALSE)</f>
        <v>4</v>
      </c>
      <c r="AK190" s="45">
        <f>VLOOKUP(A190,[1]Sheet1!$B$2:$AL$234,37,FALSE)</f>
        <v>35</v>
      </c>
    </row>
    <row r="191" spans="1:37" ht="14.25" customHeight="1">
      <c r="A191" s="151" t="s">
        <v>456</v>
      </c>
      <c r="B191" s="81">
        <f>VLOOKUP(A191,[1]Sheet1!$B$2:$F$234,2,FALSE)</f>
        <v>20</v>
      </c>
      <c r="C191" s="81">
        <f>VLOOKUP(A191,[1]Sheet1!$B$2:$F$234,3,FALSE)</f>
        <v>95</v>
      </c>
      <c r="D191" s="75" t="str">
        <f>VLOOKUP(A191,[1]Sheet1!$B$2:$F$234,4,FALSE)</f>
        <v>-</v>
      </c>
      <c r="E191" s="75" t="str">
        <f>VLOOKUP(A191,[1]Sheet1!$B$2:$F$234,5,FALSE)</f>
        <v>-</v>
      </c>
      <c r="F191" s="75" t="str">
        <f>VLOOKUP(A191,[1]Sheet1!$B$2:$I$234,6,FALSE)</f>
        <v>-</v>
      </c>
      <c r="G191" s="75" t="str">
        <f>VLOOKUP(A191,[1]Sheet1!$B$2:$I$234,7,FALSE)</f>
        <v>-</v>
      </c>
      <c r="H191" s="45">
        <f>VLOOKUP(A191,[1]Sheet1!$B$2:$J$234,8,FALSE)</f>
        <v>1</v>
      </c>
      <c r="I191" s="45">
        <f>VLOOKUP(A191,[1]Sheet1!$B$2:$J$234,9,FALSE)</f>
        <v>1</v>
      </c>
      <c r="J191" s="45" t="str">
        <f>VLOOKUP(A191,[1]Sheet1!$B$2:$L$234,10,FALSE)</f>
        <v>-</v>
      </c>
      <c r="K191" s="45" t="str">
        <f>VLOOKUP(A191,[1]Sheet1!$B$2:$L$234,11,FALSE)</f>
        <v>-</v>
      </c>
      <c r="L191" s="75" t="str">
        <f>VLOOKUP(A191,[1]Sheet1!$B$2:$N$234,12,FALSE)</f>
        <v>-</v>
      </c>
      <c r="M191" s="75" t="str">
        <f>VLOOKUP(A191,[1]Sheet1!$B$2:$N$234,13,FALSE)</f>
        <v>-</v>
      </c>
      <c r="N191" s="75" t="str">
        <f>VLOOKUP(A191,[1]Sheet1!$B$2:$P$234,14,FALSE)</f>
        <v>-</v>
      </c>
      <c r="O191" s="75" t="str">
        <f>VLOOKUP(A191,[1]Sheet1!$B$2:$P$234,15,FALSE)</f>
        <v>-</v>
      </c>
      <c r="P191" s="45" t="str">
        <f>VLOOKUP(A191,[1]Sheet1!$B$2:$R$234,16,FALSE)</f>
        <v>-</v>
      </c>
      <c r="Q191" s="45" t="str">
        <f>VLOOKUP(A191,[1]Sheet1!$B$2:$R$234,17,FALSE)</f>
        <v>-</v>
      </c>
      <c r="R191" s="45">
        <f>VLOOKUP(A191,[1]Sheet1!$B$2:$T$234,18,FALSE)</f>
        <v>2</v>
      </c>
      <c r="S191" s="45">
        <f>VLOOKUP(A191,[1]Sheet1!$B$2:$T$234,19,FALSE)</f>
        <v>14</v>
      </c>
      <c r="T191" s="45" t="str">
        <f>VLOOKUP(A191,[1]Sheet1!$B$2:$V$234,20,FALSE)</f>
        <v>-</v>
      </c>
      <c r="U191" s="45" t="str">
        <f>VLOOKUP(A191,[1]Sheet1!$B$2:$V$234,21,FALSE)</f>
        <v>-</v>
      </c>
      <c r="V191" s="45">
        <f>VLOOKUP(A191,[1]Sheet1!$B$2:$X$234,22,FALSE)</f>
        <v>4</v>
      </c>
      <c r="W191" s="45">
        <f>VLOOKUP(A191,[1]Sheet1!$B$2:$X$234,23,FALSE)</f>
        <v>17</v>
      </c>
      <c r="X191" s="45">
        <f>VLOOKUP(A191,[1]Sheet1!$B$2:$AL$234,24,FALSE)</f>
        <v>2</v>
      </c>
      <c r="Y191" s="45">
        <f>VLOOKUP(A191,[1]Sheet1!$B$2:$AM$234,25,FALSE)</f>
        <v>4</v>
      </c>
      <c r="Z191" s="45" t="str">
        <f>VLOOKUP(A191,[1]Sheet1!$B$2:$AB$234,26,FALSE)</f>
        <v>-</v>
      </c>
      <c r="AA191" s="45" t="str">
        <f>VLOOKUP(A191,[1]Sheet1!$B$2:$AB$234,27,FALSE)</f>
        <v>-</v>
      </c>
      <c r="AB191" s="45">
        <f>VLOOKUP(A191,[1]Sheet1!$B$2:$AD$234,28,FALSE)</f>
        <v>2</v>
      </c>
      <c r="AC191" s="45">
        <f>VLOOKUP(A191,[1]Sheet1!$B$2:$AD$234,29,FALSE)</f>
        <v>5</v>
      </c>
      <c r="AD191" s="45">
        <f>VLOOKUP(A191,[1]Sheet1!$B$2:$AF$234,30,FALSE)</f>
        <v>1</v>
      </c>
      <c r="AE191" s="45">
        <f>VLOOKUP(A191,[1]Sheet1!$B$2:$AF$234,31,FALSE)</f>
        <v>10</v>
      </c>
      <c r="AF191" s="45">
        <f>VLOOKUP(A191,[1]Sheet1!$B$2:$AH$234,32,FALSE)</f>
        <v>4</v>
      </c>
      <c r="AG191" s="45">
        <f>VLOOKUP(A191,[1]Sheet1!$B$2:$AH$234,33,FALSE)</f>
        <v>33</v>
      </c>
      <c r="AH191" s="75" t="str">
        <f>VLOOKUP(A191,[1]Sheet1!$B$2:$AJ$234,34,FALSE)</f>
        <v>-</v>
      </c>
      <c r="AI191" s="75" t="str">
        <f>VLOOKUP(A191,[1]Sheet1!$B$2:$AJ$234,35,FALSE)</f>
        <v>-</v>
      </c>
      <c r="AJ191" s="45">
        <f>VLOOKUP(A191,[1]Sheet1!$B$2:$AL$234,36,FALSE)</f>
        <v>4</v>
      </c>
      <c r="AK191" s="45">
        <f>VLOOKUP(A191,[1]Sheet1!$B$2:$AL$234,37,FALSE)</f>
        <v>11</v>
      </c>
    </row>
    <row r="192" spans="1:37" ht="14.25" customHeight="1">
      <c r="A192" s="151" t="s">
        <v>457</v>
      </c>
      <c r="B192" s="81">
        <f>VLOOKUP(A192,[1]Sheet1!$B$2:$F$234,2,FALSE)</f>
        <v>118</v>
      </c>
      <c r="C192" s="81">
        <f>VLOOKUP(A192,[1]Sheet1!$B$2:$F$234,3,FALSE)</f>
        <v>820</v>
      </c>
      <c r="D192" s="75" t="str">
        <f>VLOOKUP(A192,[1]Sheet1!$B$2:$F$234,4,FALSE)</f>
        <v>-</v>
      </c>
      <c r="E192" s="75" t="str">
        <f>VLOOKUP(A192,[1]Sheet1!$B$2:$F$234,5,FALSE)</f>
        <v>-</v>
      </c>
      <c r="F192" s="75" t="str">
        <f>VLOOKUP(A192,[1]Sheet1!$B$2:$I$234,6,FALSE)</f>
        <v>-</v>
      </c>
      <c r="G192" s="75" t="str">
        <f>VLOOKUP(A192,[1]Sheet1!$B$2:$I$234,7,FALSE)</f>
        <v>-</v>
      </c>
      <c r="H192" s="45">
        <f>VLOOKUP(A192,[1]Sheet1!$B$2:$J$234,8,FALSE)</f>
        <v>7</v>
      </c>
      <c r="I192" s="45">
        <f>VLOOKUP(A192,[1]Sheet1!$B$2:$J$234,9,FALSE)</f>
        <v>23</v>
      </c>
      <c r="J192" s="45">
        <f>VLOOKUP(A192,[1]Sheet1!$B$2:$L$234,10,FALSE)</f>
        <v>2</v>
      </c>
      <c r="K192" s="45">
        <f>VLOOKUP(A192,[1]Sheet1!$B$2:$L$234,11,FALSE)</f>
        <v>10</v>
      </c>
      <c r="L192" s="75" t="str">
        <f>VLOOKUP(A192,[1]Sheet1!$B$2:$N$234,12,FALSE)</f>
        <v>-</v>
      </c>
      <c r="M192" s="75" t="str">
        <f>VLOOKUP(A192,[1]Sheet1!$B$2:$N$234,13,FALSE)</f>
        <v>-</v>
      </c>
      <c r="N192" s="75">
        <f>VLOOKUP(A192,[1]Sheet1!$B$2:$P$234,14,FALSE)</f>
        <v>2</v>
      </c>
      <c r="O192" s="75">
        <f>VLOOKUP(A192,[1]Sheet1!$B$2:$P$234,15,FALSE)</f>
        <v>9</v>
      </c>
      <c r="P192" s="45">
        <f>VLOOKUP(A192,[1]Sheet1!$B$2:$R$234,16,FALSE)</f>
        <v>1</v>
      </c>
      <c r="Q192" s="45">
        <f>VLOOKUP(A192,[1]Sheet1!$B$2:$R$234,17,FALSE)</f>
        <v>2</v>
      </c>
      <c r="R192" s="45">
        <f>VLOOKUP(A192,[1]Sheet1!$B$2:$T$234,18,FALSE)</f>
        <v>33</v>
      </c>
      <c r="S192" s="45">
        <f>VLOOKUP(A192,[1]Sheet1!$B$2:$T$234,19,FALSE)</f>
        <v>350</v>
      </c>
      <c r="T192" s="45" t="str">
        <f>VLOOKUP(A192,[1]Sheet1!$B$2:$V$234,20,FALSE)</f>
        <v>-</v>
      </c>
      <c r="U192" s="45" t="str">
        <f>VLOOKUP(A192,[1]Sheet1!$B$2:$V$234,21,FALSE)</f>
        <v>-</v>
      </c>
      <c r="V192" s="45">
        <f>VLOOKUP(A192,[1]Sheet1!$B$2:$X$234,22,FALSE)</f>
        <v>10</v>
      </c>
      <c r="W192" s="45">
        <f>VLOOKUP(A192,[1]Sheet1!$B$2:$X$234,23,FALSE)</f>
        <v>24</v>
      </c>
      <c r="X192" s="45">
        <f>VLOOKUP(A192,[1]Sheet1!$B$2:$AL$234,24,FALSE)</f>
        <v>9</v>
      </c>
      <c r="Y192" s="45">
        <f>VLOOKUP(A192,[1]Sheet1!$B$2:$AM$234,25,FALSE)</f>
        <v>36</v>
      </c>
      <c r="Z192" s="45">
        <f>VLOOKUP(A192,[1]Sheet1!$B$2:$AB$234,26,FALSE)</f>
        <v>13</v>
      </c>
      <c r="AA192" s="45">
        <f>VLOOKUP(A192,[1]Sheet1!$B$2:$AB$234,27,FALSE)</f>
        <v>119</v>
      </c>
      <c r="AB192" s="45">
        <f>VLOOKUP(A192,[1]Sheet1!$B$2:$AD$234,28,FALSE)</f>
        <v>17</v>
      </c>
      <c r="AC192" s="45">
        <f>VLOOKUP(A192,[1]Sheet1!$B$2:$AD$234,29,FALSE)</f>
        <v>90</v>
      </c>
      <c r="AD192" s="45">
        <f>VLOOKUP(A192,[1]Sheet1!$B$2:$AF$234,30,FALSE)</f>
        <v>6</v>
      </c>
      <c r="AE192" s="45">
        <f>VLOOKUP(A192,[1]Sheet1!$B$2:$AF$234,31,FALSE)</f>
        <v>25</v>
      </c>
      <c r="AF192" s="45">
        <f>VLOOKUP(A192,[1]Sheet1!$B$2:$AH$234,32,FALSE)</f>
        <v>12</v>
      </c>
      <c r="AG192" s="45">
        <f>VLOOKUP(A192,[1]Sheet1!$B$2:$AH$234,33,FALSE)</f>
        <v>97</v>
      </c>
      <c r="AH192" s="75" t="str">
        <f>VLOOKUP(A192,[1]Sheet1!$B$2:$AJ$234,34,FALSE)</f>
        <v>-</v>
      </c>
      <c r="AI192" s="75" t="str">
        <f>VLOOKUP(A192,[1]Sheet1!$B$2:$AJ$234,35,FALSE)</f>
        <v>-</v>
      </c>
      <c r="AJ192" s="45">
        <f>VLOOKUP(A192,[1]Sheet1!$B$2:$AL$234,36,FALSE)</f>
        <v>6</v>
      </c>
      <c r="AK192" s="45">
        <f>VLOOKUP(A192,[1]Sheet1!$B$2:$AL$234,37,FALSE)</f>
        <v>35</v>
      </c>
    </row>
    <row r="193" spans="1:37" ht="14.25" customHeight="1">
      <c r="A193" s="151" t="s">
        <v>348</v>
      </c>
      <c r="B193" s="81">
        <f>VLOOKUP(A193,[1]Sheet1!$B$2:$F$234,2,FALSE)</f>
        <v>53</v>
      </c>
      <c r="C193" s="81">
        <f>VLOOKUP(A193,[1]Sheet1!$B$2:$F$234,3,FALSE)</f>
        <v>147</v>
      </c>
      <c r="D193" s="75" t="str">
        <f>VLOOKUP(A193,[1]Sheet1!$B$2:$F$234,4,FALSE)</f>
        <v>-</v>
      </c>
      <c r="E193" s="75" t="str">
        <f>VLOOKUP(A193,[1]Sheet1!$B$2:$F$234,5,FALSE)</f>
        <v>-</v>
      </c>
      <c r="F193" s="75" t="str">
        <f>VLOOKUP(A193,[1]Sheet1!$B$2:$I$234,6,FALSE)</f>
        <v>-</v>
      </c>
      <c r="G193" s="75" t="str">
        <f>VLOOKUP(A193,[1]Sheet1!$B$2:$I$234,7,FALSE)</f>
        <v>-</v>
      </c>
      <c r="H193" s="45">
        <f>VLOOKUP(A193,[1]Sheet1!$B$2:$J$234,8,FALSE)</f>
        <v>4</v>
      </c>
      <c r="I193" s="45">
        <f>VLOOKUP(A193,[1]Sheet1!$B$2:$J$234,9,FALSE)</f>
        <v>15</v>
      </c>
      <c r="J193" s="45" t="str">
        <f>VLOOKUP(A193,[1]Sheet1!$B$2:$L$234,10,FALSE)</f>
        <v>-</v>
      </c>
      <c r="K193" s="45" t="str">
        <f>VLOOKUP(A193,[1]Sheet1!$B$2:$L$234,11,FALSE)</f>
        <v>-</v>
      </c>
      <c r="L193" s="75" t="str">
        <f>VLOOKUP(A193,[1]Sheet1!$B$2:$N$234,12,FALSE)</f>
        <v>-</v>
      </c>
      <c r="M193" s="75" t="str">
        <f>VLOOKUP(A193,[1]Sheet1!$B$2:$N$234,13,FALSE)</f>
        <v>-</v>
      </c>
      <c r="N193" s="75">
        <f>VLOOKUP(A193,[1]Sheet1!$B$2:$P$234,14,FALSE)</f>
        <v>1</v>
      </c>
      <c r="O193" s="75">
        <f>VLOOKUP(A193,[1]Sheet1!$B$2:$P$234,15,FALSE)</f>
        <v>14</v>
      </c>
      <c r="P193" s="45" t="str">
        <f>VLOOKUP(A193,[1]Sheet1!$B$2:$R$234,16,FALSE)</f>
        <v>-</v>
      </c>
      <c r="Q193" s="45" t="str">
        <f>VLOOKUP(A193,[1]Sheet1!$B$2:$R$234,17,FALSE)</f>
        <v>-</v>
      </c>
      <c r="R193" s="45">
        <f>VLOOKUP(A193,[1]Sheet1!$B$2:$T$234,18,FALSE)</f>
        <v>10</v>
      </c>
      <c r="S193" s="45">
        <f>VLOOKUP(A193,[1]Sheet1!$B$2:$T$234,19,FALSE)</f>
        <v>52</v>
      </c>
      <c r="T193" s="45" t="str">
        <f>VLOOKUP(A193,[1]Sheet1!$B$2:$V$234,20,FALSE)</f>
        <v>-</v>
      </c>
      <c r="U193" s="45" t="str">
        <f>VLOOKUP(A193,[1]Sheet1!$B$2:$V$234,21,FALSE)</f>
        <v>-</v>
      </c>
      <c r="V193" s="45">
        <f>VLOOKUP(A193,[1]Sheet1!$B$2:$X$234,22,FALSE)</f>
        <v>19</v>
      </c>
      <c r="W193" s="45">
        <f>VLOOKUP(A193,[1]Sheet1!$B$2:$X$234,23,FALSE)</f>
        <v>28</v>
      </c>
      <c r="X193" s="45">
        <f>VLOOKUP(A193,[1]Sheet1!$B$2:$AL$234,24,FALSE)</f>
        <v>5</v>
      </c>
      <c r="Y193" s="45">
        <f>VLOOKUP(A193,[1]Sheet1!$B$2:$AM$234,25,FALSE)</f>
        <v>8</v>
      </c>
      <c r="Z193" s="45">
        <f>VLOOKUP(A193,[1]Sheet1!$B$2:$AB$234,26,FALSE)</f>
        <v>3</v>
      </c>
      <c r="AA193" s="45">
        <f>VLOOKUP(A193,[1]Sheet1!$B$2:$AB$234,27,FALSE)</f>
        <v>11</v>
      </c>
      <c r="AB193" s="45">
        <f>VLOOKUP(A193,[1]Sheet1!$B$2:$AD$234,28,FALSE)</f>
        <v>5</v>
      </c>
      <c r="AC193" s="45">
        <f>VLOOKUP(A193,[1]Sheet1!$B$2:$AD$234,29,FALSE)</f>
        <v>7</v>
      </c>
      <c r="AD193" s="45">
        <f>VLOOKUP(A193,[1]Sheet1!$B$2:$AF$234,30,FALSE)</f>
        <v>3</v>
      </c>
      <c r="AE193" s="45">
        <f>VLOOKUP(A193,[1]Sheet1!$B$2:$AF$234,31,FALSE)</f>
        <v>4</v>
      </c>
      <c r="AF193" s="45">
        <f>VLOOKUP(A193,[1]Sheet1!$B$2:$AH$234,32,FALSE)</f>
        <v>3</v>
      </c>
      <c r="AG193" s="45">
        <f>VLOOKUP(A193,[1]Sheet1!$B$2:$AH$234,33,FALSE)</f>
        <v>8</v>
      </c>
      <c r="AH193" s="75" t="str">
        <f>VLOOKUP(A193,[1]Sheet1!$B$2:$AJ$234,34,FALSE)</f>
        <v>-</v>
      </c>
      <c r="AI193" s="75" t="str">
        <f>VLOOKUP(A193,[1]Sheet1!$B$2:$AJ$234,35,FALSE)</f>
        <v>-</v>
      </c>
      <c r="AJ193" s="45" t="str">
        <f>VLOOKUP(A193,[1]Sheet1!$B$2:$AL$234,36,FALSE)</f>
        <v>-</v>
      </c>
      <c r="AK193" s="45" t="str">
        <f>VLOOKUP(A193,[1]Sheet1!$B$2:$AL$234,37,FALSE)</f>
        <v>-</v>
      </c>
    </row>
    <row r="194" spans="1:37" ht="14.25" customHeight="1">
      <c r="A194" s="151" t="s">
        <v>458</v>
      </c>
      <c r="B194" s="81">
        <f>VLOOKUP(A194,[1]Sheet1!$B$2:$F$234,2,FALSE)</f>
        <v>26</v>
      </c>
      <c r="C194" s="81">
        <f>VLOOKUP(A194,[1]Sheet1!$B$2:$F$234,3,FALSE)</f>
        <v>271</v>
      </c>
      <c r="D194" s="75" t="str">
        <f>VLOOKUP(A194,[1]Sheet1!$B$2:$F$234,4,FALSE)</f>
        <v>-</v>
      </c>
      <c r="E194" s="75" t="str">
        <f>VLOOKUP(A194,[1]Sheet1!$B$2:$F$234,5,FALSE)</f>
        <v>-</v>
      </c>
      <c r="F194" s="75" t="str">
        <f>VLOOKUP(A194,[1]Sheet1!$B$2:$I$234,6,FALSE)</f>
        <v>-</v>
      </c>
      <c r="G194" s="75" t="str">
        <f>VLOOKUP(A194,[1]Sheet1!$B$2:$I$234,7,FALSE)</f>
        <v>-</v>
      </c>
      <c r="H194" s="45">
        <f>VLOOKUP(A194,[1]Sheet1!$B$2:$J$234,8,FALSE)</f>
        <v>4</v>
      </c>
      <c r="I194" s="45">
        <f>VLOOKUP(A194,[1]Sheet1!$B$2:$J$234,9,FALSE)</f>
        <v>31</v>
      </c>
      <c r="J194" s="45">
        <f>VLOOKUP(A194,[1]Sheet1!$B$2:$L$234,10,FALSE)</f>
        <v>1</v>
      </c>
      <c r="K194" s="45">
        <f>VLOOKUP(A194,[1]Sheet1!$B$2:$L$234,11,FALSE)</f>
        <v>2</v>
      </c>
      <c r="L194" s="75" t="str">
        <f>VLOOKUP(A194,[1]Sheet1!$B$2:$N$234,12,FALSE)</f>
        <v>-</v>
      </c>
      <c r="M194" s="75" t="str">
        <f>VLOOKUP(A194,[1]Sheet1!$B$2:$N$234,13,FALSE)</f>
        <v>-</v>
      </c>
      <c r="N194" s="75" t="str">
        <f>VLOOKUP(A194,[1]Sheet1!$B$2:$P$234,14,FALSE)</f>
        <v>-</v>
      </c>
      <c r="O194" s="75" t="str">
        <f>VLOOKUP(A194,[1]Sheet1!$B$2:$P$234,15,FALSE)</f>
        <v>-</v>
      </c>
      <c r="P194" s="45" t="str">
        <f>VLOOKUP(A194,[1]Sheet1!$B$2:$R$234,16,FALSE)</f>
        <v>-</v>
      </c>
      <c r="Q194" s="45" t="str">
        <f>VLOOKUP(A194,[1]Sheet1!$B$2:$R$234,17,FALSE)</f>
        <v>-</v>
      </c>
      <c r="R194" s="45">
        <f>VLOOKUP(A194,[1]Sheet1!$B$2:$T$234,18,FALSE)</f>
        <v>5</v>
      </c>
      <c r="S194" s="45">
        <f>VLOOKUP(A194,[1]Sheet1!$B$2:$T$234,19,FALSE)</f>
        <v>29</v>
      </c>
      <c r="T194" s="45" t="str">
        <f>VLOOKUP(A194,[1]Sheet1!$B$2:$V$234,20,FALSE)</f>
        <v>-</v>
      </c>
      <c r="U194" s="45" t="str">
        <f>VLOOKUP(A194,[1]Sheet1!$B$2:$V$234,21,FALSE)</f>
        <v>-</v>
      </c>
      <c r="V194" s="45">
        <f>VLOOKUP(A194,[1]Sheet1!$B$2:$X$234,22,FALSE)</f>
        <v>2</v>
      </c>
      <c r="W194" s="45">
        <f>VLOOKUP(A194,[1]Sheet1!$B$2:$X$234,23,FALSE)</f>
        <v>6</v>
      </c>
      <c r="X194" s="45">
        <f>VLOOKUP(A194,[1]Sheet1!$B$2:$AL$234,24,FALSE)</f>
        <v>1</v>
      </c>
      <c r="Y194" s="45">
        <f>VLOOKUP(A194,[1]Sheet1!$B$2:$AM$234,25,FALSE)</f>
        <v>11</v>
      </c>
      <c r="Z194" s="45">
        <f>VLOOKUP(A194,[1]Sheet1!$B$2:$AB$234,26,FALSE)</f>
        <v>1</v>
      </c>
      <c r="AA194" s="45">
        <f>VLOOKUP(A194,[1]Sheet1!$B$2:$AB$234,27,FALSE)</f>
        <v>1</v>
      </c>
      <c r="AB194" s="45">
        <f>VLOOKUP(A194,[1]Sheet1!$B$2:$AD$234,28,FALSE)</f>
        <v>3</v>
      </c>
      <c r="AC194" s="45">
        <f>VLOOKUP(A194,[1]Sheet1!$B$2:$AD$234,29,FALSE)</f>
        <v>19</v>
      </c>
      <c r="AD194" s="45">
        <f>VLOOKUP(A194,[1]Sheet1!$B$2:$AF$234,30,FALSE)</f>
        <v>1</v>
      </c>
      <c r="AE194" s="45">
        <f>VLOOKUP(A194,[1]Sheet1!$B$2:$AF$234,31,FALSE)</f>
        <v>1</v>
      </c>
      <c r="AF194" s="45">
        <f>VLOOKUP(A194,[1]Sheet1!$B$2:$AH$234,32,FALSE)</f>
        <v>3</v>
      </c>
      <c r="AG194" s="45">
        <f>VLOOKUP(A194,[1]Sheet1!$B$2:$AH$234,33,FALSE)</f>
        <v>39</v>
      </c>
      <c r="AH194" s="75" t="str">
        <f>VLOOKUP(A194,[1]Sheet1!$B$2:$AJ$234,34,FALSE)</f>
        <v>-</v>
      </c>
      <c r="AI194" s="75" t="str">
        <f>VLOOKUP(A194,[1]Sheet1!$B$2:$AJ$234,35,FALSE)</f>
        <v>-</v>
      </c>
      <c r="AJ194" s="45">
        <f>VLOOKUP(A194,[1]Sheet1!$B$2:$AL$234,36,FALSE)</f>
        <v>5</v>
      </c>
      <c r="AK194" s="45">
        <f>VLOOKUP(A194,[1]Sheet1!$B$2:$AL$234,37,FALSE)</f>
        <v>132</v>
      </c>
    </row>
    <row r="195" spans="1:37" ht="14.25" customHeight="1">
      <c r="A195" s="151" t="s">
        <v>253</v>
      </c>
      <c r="B195" s="81">
        <f>VLOOKUP(A195,[1]Sheet1!$B$2:$F$234,2,FALSE)</f>
        <v>59</v>
      </c>
      <c r="C195" s="81">
        <f>VLOOKUP(A195,[1]Sheet1!$B$2:$F$234,3,FALSE)</f>
        <v>460</v>
      </c>
      <c r="D195" s="75">
        <f>VLOOKUP(A195,[1]Sheet1!$B$2:$F$234,4,FALSE)</f>
        <v>1</v>
      </c>
      <c r="E195" s="75">
        <f>VLOOKUP(A195,[1]Sheet1!$B$2:$F$234,5,FALSE)</f>
        <v>1</v>
      </c>
      <c r="F195" s="75" t="str">
        <f>VLOOKUP(A195,[1]Sheet1!$B$2:$I$234,6,FALSE)</f>
        <v>-</v>
      </c>
      <c r="G195" s="75" t="str">
        <f>VLOOKUP(A195,[1]Sheet1!$B$2:$I$234,7,FALSE)</f>
        <v>-</v>
      </c>
      <c r="H195" s="45">
        <f>VLOOKUP(A195,[1]Sheet1!$B$2:$J$234,8,FALSE)</f>
        <v>6</v>
      </c>
      <c r="I195" s="45">
        <f>VLOOKUP(A195,[1]Sheet1!$B$2:$J$234,9,FALSE)</f>
        <v>19</v>
      </c>
      <c r="J195" s="45">
        <f>VLOOKUP(A195,[1]Sheet1!$B$2:$L$234,10,FALSE)</f>
        <v>1</v>
      </c>
      <c r="K195" s="45">
        <f>VLOOKUP(A195,[1]Sheet1!$B$2:$L$234,11,FALSE)</f>
        <v>2</v>
      </c>
      <c r="L195" s="75">
        <f>VLOOKUP(A195,[1]Sheet1!$B$2:$N$234,12,FALSE)</f>
        <v>1</v>
      </c>
      <c r="M195" s="75">
        <f>VLOOKUP(A195,[1]Sheet1!$B$2:$N$234,13,FALSE)</f>
        <v>1</v>
      </c>
      <c r="N195" s="75" t="str">
        <f>VLOOKUP(A195,[1]Sheet1!$B$2:$P$234,14,FALSE)</f>
        <v>-</v>
      </c>
      <c r="O195" s="75" t="str">
        <f>VLOOKUP(A195,[1]Sheet1!$B$2:$P$234,15,FALSE)</f>
        <v>-</v>
      </c>
      <c r="P195" s="45">
        <f>VLOOKUP(A195,[1]Sheet1!$B$2:$R$234,16,FALSE)</f>
        <v>1</v>
      </c>
      <c r="Q195" s="45">
        <f>VLOOKUP(A195,[1]Sheet1!$B$2:$R$234,17,FALSE)</f>
        <v>57</v>
      </c>
      <c r="R195" s="45">
        <f>VLOOKUP(A195,[1]Sheet1!$B$2:$T$234,18,FALSE)</f>
        <v>16</v>
      </c>
      <c r="S195" s="45">
        <f>VLOOKUP(A195,[1]Sheet1!$B$2:$T$234,19,FALSE)</f>
        <v>108</v>
      </c>
      <c r="T195" s="45">
        <f>VLOOKUP(A195,[1]Sheet1!$B$2:$V$234,20,FALSE)</f>
        <v>1</v>
      </c>
      <c r="U195" s="45">
        <f>VLOOKUP(A195,[1]Sheet1!$B$2:$V$234,21,FALSE)</f>
        <v>2</v>
      </c>
      <c r="V195" s="45">
        <f>VLOOKUP(A195,[1]Sheet1!$B$2:$X$234,22,FALSE)</f>
        <v>2</v>
      </c>
      <c r="W195" s="45">
        <f>VLOOKUP(A195,[1]Sheet1!$B$2:$X$234,23,FALSE)</f>
        <v>3</v>
      </c>
      <c r="X195" s="45">
        <f>VLOOKUP(A195,[1]Sheet1!$B$2:$AL$234,24,FALSE)</f>
        <v>4</v>
      </c>
      <c r="Y195" s="45">
        <f>VLOOKUP(A195,[1]Sheet1!$B$2:$AM$234,25,FALSE)</f>
        <v>18</v>
      </c>
      <c r="Z195" s="45">
        <f>VLOOKUP(A195,[1]Sheet1!$B$2:$AB$234,26,FALSE)</f>
        <v>5</v>
      </c>
      <c r="AA195" s="45">
        <f>VLOOKUP(A195,[1]Sheet1!$B$2:$AB$234,27,FALSE)</f>
        <v>56</v>
      </c>
      <c r="AB195" s="45">
        <f>VLOOKUP(A195,[1]Sheet1!$B$2:$AD$234,28,FALSE)</f>
        <v>11</v>
      </c>
      <c r="AC195" s="45">
        <f>VLOOKUP(A195,[1]Sheet1!$B$2:$AD$234,29,FALSE)</f>
        <v>35</v>
      </c>
      <c r="AD195" s="45" t="str">
        <f>VLOOKUP(A195,[1]Sheet1!$B$2:$AF$234,30,FALSE)</f>
        <v>-</v>
      </c>
      <c r="AE195" s="45" t="str">
        <f>VLOOKUP(A195,[1]Sheet1!$B$2:$AF$234,31,FALSE)</f>
        <v>-</v>
      </c>
      <c r="AF195" s="45">
        <f>VLOOKUP(A195,[1]Sheet1!$B$2:$AH$234,32,FALSE)</f>
        <v>5</v>
      </c>
      <c r="AG195" s="45">
        <f>VLOOKUP(A195,[1]Sheet1!$B$2:$AH$234,33,FALSE)</f>
        <v>135</v>
      </c>
      <c r="AH195" s="75" t="str">
        <f>VLOOKUP(A195,[1]Sheet1!$B$2:$AJ$234,34,FALSE)</f>
        <v>-</v>
      </c>
      <c r="AI195" s="75" t="str">
        <f>VLOOKUP(A195,[1]Sheet1!$B$2:$AJ$234,35,FALSE)</f>
        <v>-</v>
      </c>
      <c r="AJ195" s="45">
        <f>VLOOKUP(A195,[1]Sheet1!$B$2:$AL$234,36,FALSE)</f>
        <v>5</v>
      </c>
      <c r="AK195" s="45">
        <f>VLOOKUP(A195,[1]Sheet1!$B$2:$AL$234,37,FALSE)</f>
        <v>23</v>
      </c>
    </row>
    <row r="196" spans="1:37" ht="14.25" customHeight="1">
      <c r="A196" s="151" t="s">
        <v>287</v>
      </c>
      <c r="B196" s="81">
        <f>VLOOKUP(A196,[1]Sheet1!$B$2:$F$234,2,FALSE)</f>
        <v>190</v>
      </c>
      <c r="C196" s="81">
        <f>VLOOKUP(A196,[1]Sheet1!$B$2:$F$234,3,FALSE)</f>
        <v>2208</v>
      </c>
      <c r="D196" s="75" t="str">
        <f>VLOOKUP(A196,[1]Sheet1!$B$2:$F$234,4,FALSE)</f>
        <v>-</v>
      </c>
      <c r="E196" s="75" t="str">
        <f>VLOOKUP(A196,[1]Sheet1!$B$2:$F$234,5,FALSE)</f>
        <v>-</v>
      </c>
      <c r="F196" s="75" t="str">
        <f>VLOOKUP(A196,[1]Sheet1!$B$2:$I$234,6,FALSE)</f>
        <v>-</v>
      </c>
      <c r="G196" s="75" t="str">
        <f>VLOOKUP(A196,[1]Sheet1!$B$2:$I$234,7,FALSE)</f>
        <v>-</v>
      </c>
      <c r="H196" s="45">
        <f>VLOOKUP(A196,[1]Sheet1!$B$2:$J$234,8,FALSE)</f>
        <v>21</v>
      </c>
      <c r="I196" s="45">
        <f>VLOOKUP(A196,[1]Sheet1!$B$2:$J$234,9,FALSE)</f>
        <v>129</v>
      </c>
      <c r="J196" s="45">
        <f>VLOOKUP(A196,[1]Sheet1!$B$2:$L$234,10,FALSE)</f>
        <v>8</v>
      </c>
      <c r="K196" s="45">
        <f>VLOOKUP(A196,[1]Sheet1!$B$2:$L$234,11,FALSE)</f>
        <v>58</v>
      </c>
      <c r="L196" s="75" t="str">
        <f>VLOOKUP(A196,[1]Sheet1!$B$2:$N$234,12,FALSE)</f>
        <v>-</v>
      </c>
      <c r="M196" s="75" t="str">
        <f>VLOOKUP(A196,[1]Sheet1!$B$2:$N$234,13,FALSE)</f>
        <v>-</v>
      </c>
      <c r="N196" s="75" t="str">
        <f>VLOOKUP(A196,[1]Sheet1!$B$2:$P$234,14,FALSE)</f>
        <v>-</v>
      </c>
      <c r="O196" s="75" t="str">
        <f>VLOOKUP(A196,[1]Sheet1!$B$2:$P$234,15,FALSE)</f>
        <v>-</v>
      </c>
      <c r="P196" s="45">
        <f>VLOOKUP(A196,[1]Sheet1!$B$2:$R$234,16,FALSE)</f>
        <v>7</v>
      </c>
      <c r="Q196" s="45">
        <f>VLOOKUP(A196,[1]Sheet1!$B$2:$R$234,17,FALSE)</f>
        <v>423</v>
      </c>
      <c r="R196" s="45">
        <f>VLOOKUP(A196,[1]Sheet1!$B$2:$T$234,18,FALSE)</f>
        <v>54</v>
      </c>
      <c r="S196" s="45">
        <f>VLOOKUP(A196,[1]Sheet1!$B$2:$T$234,19,FALSE)</f>
        <v>373</v>
      </c>
      <c r="T196" s="45">
        <f>VLOOKUP(A196,[1]Sheet1!$B$2:$V$234,20,FALSE)</f>
        <v>1</v>
      </c>
      <c r="U196" s="45">
        <f>VLOOKUP(A196,[1]Sheet1!$B$2:$V$234,21,FALSE)</f>
        <v>4</v>
      </c>
      <c r="V196" s="45">
        <f>VLOOKUP(A196,[1]Sheet1!$B$2:$X$234,22,FALSE)</f>
        <v>9</v>
      </c>
      <c r="W196" s="45">
        <f>VLOOKUP(A196,[1]Sheet1!$B$2:$X$234,23,FALSE)</f>
        <v>69</v>
      </c>
      <c r="X196" s="45">
        <f>VLOOKUP(A196,[1]Sheet1!$B$2:$AL$234,24,FALSE)</f>
        <v>3</v>
      </c>
      <c r="Y196" s="45">
        <f>VLOOKUP(A196,[1]Sheet1!$B$2:$AM$234,25,FALSE)</f>
        <v>4</v>
      </c>
      <c r="Z196" s="45">
        <f>VLOOKUP(A196,[1]Sheet1!$B$2:$AB$234,26,FALSE)</f>
        <v>27</v>
      </c>
      <c r="AA196" s="45">
        <f>VLOOKUP(A196,[1]Sheet1!$B$2:$AB$234,27,FALSE)</f>
        <v>192</v>
      </c>
      <c r="AB196" s="45">
        <f>VLOOKUP(A196,[1]Sheet1!$B$2:$AD$234,28,FALSE)</f>
        <v>13</v>
      </c>
      <c r="AC196" s="45">
        <f>VLOOKUP(A196,[1]Sheet1!$B$2:$AD$234,29,FALSE)</f>
        <v>205</v>
      </c>
      <c r="AD196" s="45">
        <f>VLOOKUP(A196,[1]Sheet1!$B$2:$AF$234,30,FALSE)</f>
        <v>3</v>
      </c>
      <c r="AE196" s="45">
        <f>VLOOKUP(A196,[1]Sheet1!$B$2:$AF$234,31,FALSE)</f>
        <v>27</v>
      </c>
      <c r="AF196" s="45">
        <f>VLOOKUP(A196,[1]Sheet1!$B$2:$AH$234,32,FALSE)</f>
        <v>22</v>
      </c>
      <c r="AG196" s="45">
        <f>VLOOKUP(A196,[1]Sheet1!$B$2:$AH$234,33,FALSE)</f>
        <v>471</v>
      </c>
      <c r="AH196" s="75">
        <f>VLOOKUP(A196,[1]Sheet1!$B$2:$AJ$234,34,FALSE)</f>
        <v>1</v>
      </c>
      <c r="AI196" s="75">
        <f>VLOOKUP(A196,[1]Sheet1!$B$2:$AJ$234,35,FALSE)</f>
        <v>1</v>
      </c>
      <c r="AJ196" s="45">
        <f>VLOOKUP(A196,[1]Sheet1!$B$2:$AL$234,36,FALSE)</f>
        <v>21</v>
      </c>
      <c r="AK196" s="45">
        <f>VLOOKUP(A196,[1]Sheet1!$B$2:$AL$234,37,FALSE)</f>
        <v>252</v>
      </c>
    </row>
    <row r="197" spans="1:37" ht="14.25" customHeight="1">
      <c r="A197" s="151" t="s">
        <v>157</v>
      </c>
      <c r="B197" s="81">
        <f>VLOOKUP(A197,[1]Sheet1!$B$2:$F$234,2,FALSE)</f>
        <v>13</v>
      </c>
      <c r="C197" s="81">
        <f>VLOOKUP(A197,[1]Sheet1!$B$2:$F$234,3,FALSE)</f>
        <v>117</v>
      </c>
      <c r="D197" s="75" t="str">
        <f>VLOOKUP(A197,[1]Sheet1!$B$2:$F$234,4,FALSE)</f>
        <v>-</v>
      </c>
      <c r="E197" s="75" t="str">
        <f>VLOOKUP(A197,[1]Sheet1!$B$2:$F$234,5,FALSE)</f>
        <v>-</v>
      </c>
      <c r="F197" s="75" t="str">
        <f>VLOOKUP(A197,[1]Sheet1!$B$2:$I$234,6,FALSE)</f>
        <v>-</v>
      </c>
      <c r="G197" s="75" t="str">
        <f>VLOOKUP(A197,[1]Sheet1!$B$2:$I$234,7,FALSE)</f>
        <v>-</v>
      </c>
      <c r="H197" s="45">
        <f>VLOOKUP(A197,[1]Sheet1!$B$2:$J$234,8,FALSE)</f>
        <v>1</v>
      </c>
      <c r="I197" s="45">
        <f>VLOOKUP(A197,[1]Sheet1!$B$2:$J$234,9,FALSE)</f>
        <v>28</v>
      </c>
      <c r="J197" s="45">
        <f>VLOOKUP(A197,[1]Sheet1!$B$2:$L$234,10,FALSE)</f>
        <v>1</v>
      </c>
      <c r="K197" s="45">
        <f>VLOOKUP(A197,[1]Sheet1!$B$2:$L$234,11,FALSE)</f>
        <v>5</v>
      </c>
      <c r="L197" s="75" t="str">
        <f>VLOOKUP(A197,[1]Sheet1!$B$2:$N$234,12,FALSE)</f>
        <v>-</v>
      </c>
      <c r="M197" s="75" t="str">
        <f>VLOOKUP(A197,[1]Sheet1!$B$2:$N$234,13,FALSE)</f>
        <v>-</v>
      </c>
      <c r="N197" s="75" t="str">
        <f>VLOOKUP(A197,[1]Sheet1!$B$2:$P$234,14,FALSE)</f>
        <v>-</v>
      </c>
      <c r="O197" s="75" t="str">
        <f>VLOOKUP(A197,[1]Sheet1!$B$2:$P$234,15,FALSE)</f>
        <v>-</v>
      </c>
      <c r="P197" s="45" t="str">
        <f>VLOOKUP(A197,[1]Sheet1!$B$2:$R$234,16,FALSE)</f>
        <v>-</v>
      </c>
      <c r="Q197" s="45" t="str">
        <f>VLOOKUP(A197,[1]Sheet1!$B$2:$R$234,17,FALSE)</f>
        <v>-</v>
      </c>
      <c r="R197" s="45">
        <f>VLOOKUP(A197,[1]Sheet1!$B$2:$T$234,18,FALSE)</f>
        <v>2</v>
      </c>
      <c r="S197" s="45">
        <f>VLOOKUP(A197,[1]Sheet1!$B$2:$T$234,19,FALSE)</f>
        <v>23</v>
      </c>
      <c r="T197" s="45" t="str">
        <f>VLOOKUP(A197,[1]Sheet1!$B$2:$V$234,20,FALSE)</f>
        <v>-</v>
      </c>
      <c r="U197" s="45" t="str">
        <f>VLOOKUP(A197,[1]Sheet1!$B$2:$V$234,21,FALSE)</f>
        <v>-</v>
      </c>
      <c r="V197" s="45">
        <f>VLOOKUP(A197,[1]Sheet1!$B$2:$X$234,22,FALSE)</f>
        <v>1</v>
      </c>
      <c r="W197" s="45">
        <f>VLOOKUP(A197,[1]Sheet1!$B$2:$X$234,23,FALSE)</f>
        <v>3</v>
      </c>
      <c r="X197" s="45" t="str">
        <f>VLOOKUP(A197,[1]Sheet1!$B$2:$AL$234,24,FALSE)</f>
        <v>-</v>
      </c>
      <c r="Y197" s="45" t="str">
        <f>VLOOKUP(A197,[1]Sheet1!$B$2:$AM$234,25,FALSE)</f>
        <v>-</v>
      </c>
      <c r="Z197" s="45" t="str">
        <f>VLOOKUP(A197,[1]Sheet1!$B$2:$AB$234,26,FALSE)</f>
        <v>-</v>
      </c>
      <c r="AA197" s="45" t="str">
        <f>VLOOKUP(A197,[1]Sheet1!$B$2:$AB$234,27,FALSE)</f>
        <v>-</v>
      </c>
      <c r="AB197" s="45" t="str">
        <f>VLOOKUP(A197,[1]Sheet1!$B$2:$AD$234,28,FALSE)</f>
        <v>-</v>
      </c>
      <c r="AC197" s="45" t="str">
        <f>VLOOKUP(A197,[1]Sheet1!$B$2:$AD$234,29,FALSE)</f>
        <v>-</v>
      </c>
      <c r="AD197" s="45" t="str">
        <f>VLOOKUP(A197,[1]Sheet1!$B$2:$AF$234,30,FALSE)</f>
        <v>-</v>
      </c>
      <c r="AE197" s="45" t="str">
        <f>VLOOKUP(A197,[1]Sheet1!$B$2:$AF$234,31,FALSE)</f>
        <v>-</v>
      </c>
      <c r="AF197" s="45">
        <f>VLOOKUP(A197,[1]Sheet1!$B$2:$AH$234,32,FALSE)</f>
        <v>1</v>
      </c>
      <c r="AG197" s="45">
        <f>VLOOKUP(A197,[1]Sheet1!$B$2:$AH$234,33,FALSE)</f>
        <v>7</v>
      </c>
      <c r="AH197" s="75" t="str">
        <f>VLOOKUP(A197,[1]Sheet1!$B$2:$AJ$234,34,FALSE)</f>
        <v>-</v>
      </c>
      <c r="AI197" s="75" t="str">
        <f>VLOOKUP(A197,[1]Sheet1!$B$2:$AJ$234,35,FALSE)</f>
        <v>-</v>
      </c>
      <c r="AJ197" s="45">
        <f>VLOOKUP(A197,[1]Sheet1!$B$2:$AL$234,36,FALSE)</f>
        <v>7</v>
      </c>
      <c r="AK197" s="45">
        <f>VLOOKUP(A197,[1]Sheet1!$B$2:$AL$234,37,FALSE)</f>
        <v>51</v>
      </c>
    </row>
    <row r="198" spans="1:37" ht="14.25" customHeight="1">
      <c r="A198" s="126" t="s">
        <v>51</v>
      </c>
      <c r="B198" s="81">
        <f>VLOOKUP(A198,[1]Sheet1!$B$2:$F$234,2,FALSE)</f>
        <v>3</v>
      </c>
      <c r="C198" s="81">
        <f>VLOOKUP(A198,[1]Sheet1!$B$2:$F$234,3,FALSE)</f>
        <v>79</v>
      </c>
      <c r="D198" s="75" t="str">
        <f>VLOOKUP(A198,[1]Sheet1!$B$2:$F$234,4,FALSE)</f>
        <v>-</v>
      </c>
      <c r="E198" s="75" t="str">
        <f>VLOOKUP(A198,[1]Sheet1!$B$2:$F$234,5,FALSE)</f>
        <v>-</v>
      </c>
      <c r="F198" s="75" t="str">
        <f>VLOOKUP(A198,[1]Sheet1!$B$2:$I$234,6,FALSE)</f>
        <v>-</v>
      </c>
      <c r="G198" s="75" t="str">
        <f>VLOOKUP(A198,[1]Sheet1!$B$2:$I$234,7,FALSE)</f>
        <v>-</v>
      </c>
      <c r="H198" s="45" t="str">
        <f>VLOOKUP(A198,[1]Sheet1!$B$2:$J$234,8,FALSE)</f>
        <v>-</v>
      </c>
      <c r="I198" s="45" t="str">
        <f>VLOOKUP(A198,[1]Sheet1!$B$2:$J$234,9,FALSE)</f>
        <v>-</v>
      </c>
      <c r="J198" s="45" t="str">
        <f>VLOOKUP(A198,[1]Sheet1!$B$2:$L$234,10,FALSE)</f>
        <v>-</v>
      </c>
      <c r="K198" s="45" t="str">
        <f>VLOOKUP(A198,[1]Sheet1!$B$2:$L$234,11,FALSE)</f>
        <v>-</v>
      </c>
      <c r="L198" s="75" t="str">
        <f>VLOOKUP(A198,[1]Sheet1!$B$2:$N$234,12,FALSE)</f>
        <v>-</v>
      </c>
      <c r="M198" s="75" t="str">
        <f>VLOOKUP(A198,[1]Sheet1!$B$2:$N$234,13,FALSE)</f>
        <v>-</v>
      </c>
      <c r="N198" s="75" t="str">
        <f>VLOOKUP(A198,[1]Sheet1!$B$2:$P$234,14,FALSE)</f>
        <v>-</v>
      </c>
      <c r="O198" s="75" t="str">
        <f>VLOOKUP(A198,[1]Sheet1!$B$2:$P$234,15,FALSE)</f>
        <v>-</v>
      </c>
      <c r="P198" s="45" t="str">
        <f>VLOOKUP(A198,[1]Sheet1!$B$2:$R$234,16,FALSE)</f>
        <v>-</v>
      </c>
      <c r="Q198" s="45" t="str">
        <f>VLOOKUP(A198,[1]Sheet1!$B$2:$R$234,17,FALSE)</f>
        <v>-</v>
      </c>
      <c r="R198" s="45">
        <f>VLOOKUP(A198,[1]Sheet1!$B$2:$T$234,18,FALSE)</f>
        <v>1</v>
      </c>
      <c r="S198" s="45">
        <f>VLOOKUP(A198,[1]Sheet1!$B$2:$T$234,19,FALSE)</f>
        <v>16</v>
      </c>
      <c r="T198" s="45" t="str">
        <f>VLOOKUP(A198,[1]Sheet1!$B$2:$V$234,20,FALSE)</f>
        <v>-</v>
      </c>
      <c r="U198" s="45" t="str">
        <f>VLOOKUP(A198,[1]Sheet1!$B$2:$V$234,21,FALSE)</f>
        <v>-</v>
      </c>
      <c r="V198" s="45" t="str">
        <f>VLOOKUP(A198,[1]Sheet1!$B$2:$X$234,22,FALSE)</f>
        <v>-</v>
      </c>
      <c r="W198" s="45" t="str">
        <f>VLOOKUP(A198,[1]Sheet1!$B$2:$X$234,23,FALSE)</f>
        <v>-</v>
      </c>
      <c r="X198" s="45" t="str">
        <f>VLOOKUP(A198,[1]Sheet1!$B$2:$AL$234,24,FALSE)</f>
        <v>-</v>
      </c>
      <c r="Y198" s="45" t="str">
        <f>VLOOKUP(A198,[1]Sheet1!$B$2:$AM$234,25,FALSE)</f>
        <v>-</v>
      </c>
      <c r="Z198" s="45" t="str">
        <f>VLOOKUP(A198,[1]Sheet1!$B$2:$AB$234,26,FALSE)</f>
        <v>-</v>
      </c>
      <c r="AA198" s="45" t="str">
        <f>VLOOKUP(A198,[1]Sheet1!$B$2:$AB$234,27,FALSE)</f>
        <v>-</v>
      </c>
      <c r="AB198" s="45">
        <f>VLOOKUP(A198,[1]Sheet1!$B$2:$AD$234,28,FALSE)</f>
        <v>1</v>
      </c>
      <c r="AC198" s="45">
        <f>VLOOKUP(A198,[1]Sheet1!$B$2:$AD$234,29,FALSE)</f>
        <v>7</v>
      </c>
      <c r="AD198" s="45">
        <f>VLOOKUP(A198,[1]Sheet1!$B$2:$AF$234,30,FALSE)</f>
        <v>1</v>
      </c>
      <c r="AE198" s="45">
        <f>VLOOKUP(A198,[1]Sheet1!$B$2:$AF$234,31,FALSE)</f>
        <v>56</v>
      </c>
      <c r="AF198" s="45" t="str">
        <f>VLOOKUP(A198,[1]Sheet1!$B$2:$AH$234,32,FALSE)</f>
        <v>-</v>
      </c>
      <c r="AG198" s="45" t="str">
        <f>VLOOKUP(A198,[1]Sheet1!$B$2:$AH$234,33,FALSE)</f>
        <v>-</v>
      </c>
      <c r="AH198" s="75" t="str">
        <f>VLOOKUP(A198,[1]Sheet1!$B$2:$AJ$234,34,FALSE)</f>
        <v>-</v>
      </c>
      <c r="AI198" s="75" t="str">
        <f>VLOOKUP(A198,[1]Sheet1!$B$2:$AJ$234,35,FALSE)</f>
        <v>-</v>
      </c>
      <c r="AJ198" s="45" t="str">
        <f>VLOOKUP(A198,[1]Sheet1!$B$2:$AL$234,36,FALSE)</f>
        <v>-</v>
      </c>
      <c r="AK198" s="45" t="str">
        <f>VLOOKUP(A198,[1]Sheet1!$B$2:$AL$234,37,FALSE)</f>
        <v>-</v>
      </c>
    </row>
    <row r="199" spans="1:37" ht="14.25" customHeight="1">
      <c r="A199" s="126" t="s">
        <v>516</v>
      </c>
      <c r="B199" s="81">
        <f>VLOOKUP(A199,[1]Sheet1!$B$2:$F$234,2,FALSE)</f>
        <v>19</v>
      </c>
      <c r="C199" s="81">
        <f>VLOOKUP(A199,[1]Sheet1!$B$2:$F$234,3,FALSE)</f>
        <v>246</v>
      </c>
      <c r="D199" s="75" t="str">
        <f>VLOOKUP(A199,[1]Sheet1!$B$2:$F$234,4,FALSE)</f>
        <v>-</v>
      </c>
      <c r="E199" s="75" t="str">
        <f>VLOOKUP(A199,[1]Sheet1!$B$2:$F$234,5,FALSE)</f>
        <v>-</v>
      </c>
      <c r="F199" s="75" t="str">
        <f>VLOOKUP(A199,[1]Sheet1!$B$2:$I$234,6,FALSE)</f>
        <v>-</v>
      </c>
      <c r="G199" s="75" t="str">
        <f>VLOOKUP(A199,[1]Sheet1!$B$2:$I$234,7,FALSE)</f>
        <v>-</v>
      </c>
      <c r="H199" s="45">
        <f>VLOOKUP(A199,[1]Sheet1!$B$2:$J$234,8,FALSE)</f>
        <v>1</v>
      </c>
      <c r="I199" s="45">
        <f>VLOOKUP(A199,[1]Sheet1!$B$2:$J$234,9,FALSE)</f>
        <v>10</v>
      </c>
      <c r="J199" s="45" t="str">
        <f>VLOOKUP(A199,[1]Sheet1!$B$2:$L$234,10,FALSE)</f>
        <v>-</v>
      </c>
      <c r="K199" s="45" t="str">
        <f>VLOOKUP(A199,[1]Sheet1!$B$2:$L$234,11,FALSE)</f>
        <v>-</v>
      </c>
      <c r="L199" s="75" t="str">
        <f>VLOOKUP(A199,[1]Sheet1!$B$2:$N$234,12,FALSE)</f>
        <v>-</v>
      </c>
      <c r="M199" s="75" t="str">
        <f>VLOOKUP(A199,[1]Sheet1!$B$2:$N$234,13,FALSE)</f>
        <v>-</v>
      </c>
      <c r="N199" s="75" t="str">
        <f>VLOOKUP(A199,[1]Sheet1!$B$2:$P$234,14,FALSE)</f>
        <v>-</v>
      </c>
      <c r="O199" s="75" t="str">
        <f>VLOOKUP(A199,[1]Sheet1!$B$2:$P$234,15,FALSE)</f>
        <v>-</v>
      </c>
      <c r="P199" s="45" t="str">
        <f>VLOOKUP(A199,[1]Sheet1!$B$2:$R$234,16,FALSE)</f>
        <v>-</v>
      </c>
      <c r="Q199" s="45" t="str">
        <f>VLOOKUP(A199,[1]Sheet1!$B$2:$R$234,17,FALSE)</f>
        <v>-</v>
      </c>
      <c r="R199" s="45">
        <f>VLOOKUP(A199,[1]Sheet1!$B$2:$T$234,18,FALSE)</f>
        <v>3</v>
      </c>
      <c r="S199" s="45">
        <f>VLOOKUP(A199,[1]Sheet1!$B$2:$T$234,19,FALSE)</f>
        <v>11</v>
      </c>
      <c r="T199" s="45" t="str">
        <f>VLOOKUP(A199,[1]Sheet1!$B$2:$V$234,20,FALSE)</f>
        <v>-</v>
      </c>
      <c r="U199" s="45" t="str">
        <f>VLOOKUP(A199,[1]Sheet1!$B$2:$V$234,21,FALSE)</f>
        <v>-</v>
      </c>
      <c r="V199" s="45">
        <f>VLOOKUP(A199,[1]Sheet1!$B$2:$X$234,22,FALSE)</f>
        <v>1</v>
      </c>
      <c r="W199" s="45">
        <f>VLOOKUP(A199,[1]Sheet1!$B$2:$X$234,23,FALSE)</f>
        <v>2</v>
      </c>
      <c r="X199" s="45">
        <f>VLOOKUP(A199,[1]Sheet1!$B$2:$AL$234,24,FALSE)</f>
        <v>1</v>
      </c>
      <c r="Y199" s="45">
        <f>VLOOKUP(A199,[1]Sheet1!$B$2:$AM$234,25,FALSE)</f>
        <v>9</v>
      </c>
      <c r="Z199" s="45">
        <f>VLOOKUP(A199,[1]Sheet1!$B$2:$AB$234,26,FALSE)</f>
        <v>1</v>
      </c>
      <c r="AA199" s="45">
        <f>VLOOKUP(A199,[1]Sheet1!$B$2:$AB$234,27,FALSE)</f>
        <v>7</v>
      </c>
      <c r="AB199" s="45">
        <f>VLOOKUP(A199,[1]Sheet1!$B$2:$AD$234,28,FALSE)</f>
        <v>1</v>
      </c>
      <c r="AC199" s="45">
        <f>VLOOKUP(A199,[1]Sheet1!$B$2:$AD$234,29,FALSE)</f>
        <v>11</v>
      </c>
      <c r="AD199" s="45">
        <f>VLOOKUP(A199,[1]Sheet1!$B$2:$AF$234,30,FALSE)</f>
        <v>1</v>
      </c>
      <c r="AE199" s="45">
        <f>VLOOKUP(A199,[1]Sheet1!$B$2:$AF$234,31,FALSE)</f>
        <v>28</v>
      </c>
      <c r="AF199" s="45">
        <f>VLOOKUP(A199,[1]Sheet1!$B$2:$AH$234,32,FALSE)</f>
        <v>4</v>
      </c>
      <c r="AG199" s="45">
        <f>VLOOKUP(A199,[1]Sheet1!$B$2:$AH$234,33,FALSE)</f>
        <v>88</v>
      </c>
      <c r="AH199" s="75" t="str">
        <f>VLOOKUP(A199,[1]Sheet1!$B$2:$AJ$234,34,FALSE)</f>
        <v>-</v>
      </c>
      <c r="AI199" s="75" t="str">
        <f>VLOOKUP(A199,[1]Sheet1!$B$2:$AJ$234,35,FALSE)</f>
        <v>-</v>
      </c>
      <c r="AJ199" s="45">
        <f>VLOOKUP(A199,[1]Sheet1!$B$2:$AL$234,36,FALSE)</f>
        <v>6</v>
      </c>
      <c r="AK199" s="45">
        <f>VLOOKUP(A199,[1]Sheet1!$B$2:$AL$234,37,FALSE)</f>
        <v>80</v>
      </c>
    </row>
    <row r="200" spans="1:37" ht="14.25" customHeight="1">
      <c r="A200" s="126" t="s">
        <v>413</v>
      </c>
      <c r="B200" s="81">
        <f>VLOOKUP(A200,[1]Sheet1!$B$2:$F$234,2,FALSE)</f>
        <v>75</v>
      </c>
      <c r="C200" s="81">
        <f>VLOOKUP(A200,[1]Sheet1!$B$2:$F$234,3,FALSE)</f>
        <v>579</v>
      </c>
      <c r="D200" s="75" t="str">
        <f>VLOOKUP(A200,[1]Sheet1!$B$2:$F$234,4,FALSE)</f>
        <v>-</v>
      </c>
      <c r="E200" s="75" t="str">
        <f>VLOOKUP(A200,[1]Sheet1!$B$2:$F$234,5,FALSE)</f>
        <v>-</v>
      </c>
      <c r="F200" s="75" t="str">
        <f>VLOOKUP(A200,[1]Sheet1!$B$2:$I$234,6,FALSE)</f>
        <v>-</v>
      </c>
      <c r="G200" s="75" t="str">
        <f>VLOOKUP(A200,[1]Sheet1!$B$2:$I$234,7,FALSE)</f>
        <v>-</v>
      </c>
      <c r="H200" s="45">
        <f>VLOOKUP(A200,[1]Sheet1!$B$2:$J$234,8,FALSE)</f>
        <v>3</v>
      </c>
      <c r="I200" s="45">
        <f>VLOOKUP(A200,[1]Sheet1!$B$2:$J$234,9,FALSE)</f>
        <v>19</v>
      </c>
      <c r="J200" s="45" t="str">
        <f>VLOOKUP(A200,[1]Sheet1!$B$2:$L$234,10,FALSE)</f>
        <v>-</v>
      </c>
      <c r="K200" s="45" t="str">
        <f>VLOOKUP(A200,[1]Sheet1!$B$2:$L$234,11,FALSE)</f>
        <v>-</v>
      </c>
      <c r="L200" s="75" t="str">
        <f>VLOOKUP(A200,[1]Sheet1!$B$2:$N$234,12,FALSE)</f>
        <v>-</v>
      </c>
      <c r="M200" s="75" t="str">
        <f>VLOOKUP(A200,[1]Sheet1!$B$2:$N$234,13,FALSE)</f>
        <v>-</v>
      </c>
      <c r="N200" s="75">
        <f>VLOOKUP(A200,[1]Sheet1!$B$2:$P$234,14,FALSE)</f>
        <v>2</v>
      </c>
      <c r="O200" s="75">
        <f>VLOOKUP(A200,[1]Sheet1!$B$2:$P$234,15,FALSE)</f>
        <v>11</v>
      </c>
      <c r="P200" s="45">
        <f>VLOOKUP(A200,[1]Sheet1!$B$2:$R$234,16,FALSE)</f>
        <v>1</v>
      </c>
      <c r="Q200" s="45">
        <f>VLOOKUP(A200,[1]Sheet1!$B$2:$R$234,17,FALSE)</f>
        <v>23</v>
      </c>
      <c r="R200" s="45">
        <f>VLOOKUP(A200,[1]Sheet1!$B$2:$T$234,18,FALSE)</f>
        <v>15</v>
      </c>
      <c r="S200" s="45">
        <f>VLOOKUP(A200,[1]Sheet1!$B$2:$T$234,19,FALSE)</f>
        <v>86</v>
      </c>
      <c r="T200" s="45">
        <f>VLOOKUP(A200,[1]Sheet1!$B$2:$V$234,20,FALSE)</f>
        <v>4</v>
      </c>
      <c r="U200" s="45">
        <f>VLOOKUP(A200,[1]Sheet1!$B$2:$V$234,21,FALSE)</f>
        <v>95</v>
      </c>
      <c r="V200" s="45" t="str">
        <f>VLOOKUP(A200,[1]Sheet1!$B$2:$X$234,22,FALSE)</f>
        <v>-</v>
      </c>
      <c r="W200" s="45" t="str">
        <f>VLOOKUP(A200,[1]Sheet1!$B$2:$X$234,23,FALSE)</f>
        <v>-</v>
      </c>
      <c r="X200" s="45">
        <f>VLOOKUP(A200,[1]Sheet1!$B$2:$AL$234,24,FALSE)</f>
        <v>11</v>
      </c>
      <c r="Y200" s="45">
        <f>VLOOKUP(A200,[1]Sheet1!$B$2:$AM$234,25,FALSE)</f>
        <v>46</v>
      </c>
      <c r="Z200" s="45">
        <f>VLOOKUP(A200,[1]Sheet1!$B$2:$AB$234,26,FALSE)</f>
        <v>20</v>
      </c>
      <c r="AA200" s="45">
        <f>VLOOKUP(A200,[1]Sheet1!$B$2:$AB$234,27,FALSE)</f>
        <v>151</v>
      </c>
      <c r="AB200" s="45">
        <f>VLOOKUP(A200,[1]Sheet1!$B$2:$AD$234,28,FALSE)</f>
        <v>9</v>
      </c>
      <c r="AC200" s="45">
        <f>VLOOKUP(A200,[1]Sheet1!$B$2:$AD$234,29,FALSE)</f>
        <v>25</v>
      </c>
      <c r="AD200" s="45">
        <f>VLOOKUP(A200,[1]Sheet1!$B$2:$AF$234,30,FALSE)</f>
        <v>3</v>
      </c>
      <c r="AE200" s="45">
        <f>VLOOKUP(A200,[1]Sheet1!$B$2:$AF$234,31,FALSE)</f>
        <v>9</v>
      </c>
      <c r="AF200" s="45">
        <f>VLOOKUP(A200,[1]Sheet1!$B$2:$AH$234,32,FALSE)</f>
        <v>2</v>
      </c>
      <c r="AG200" s="45">
        <f>VLOOKUP(A200,[1]Sheet1!$B$2:$AH$234,33,FALSE)</f>
        <v>5</v>
      </c>
      <c r="AH200" s="75" t="str">
        <f>VLOOKUP(A200,[1]Sheet1!$B$2:$AJ$234,34,FALSE)</f>
        <v>-</v>
      </c>
      <c r="AI200" s="75" t="str">
        <f>VLOOKUP(A200,[1]Sheet1!$B$2:$AJ$234,35,FALSE)</f>
        <v>-</v>
      </c>
      <c r="AJ200" s="45">
        <f>VLOOKUP(A200,[1]Sheet1!$B$2:$AL$234,36,FALSE)</f>
        <v>5</v>
      </c>
      <c r="AK200" s="45">
        <f>VLOOKUP(A200,[1]Sheet1!$B$2:$AL$234,37,FALSE)</f>
        <v>109</v>
      </c>
    </row>
    <row r="201" spans="1:37" ht="14.25" customHeight="1">
      <c r="A201" s="126" t="s">
        <v>49</v>
      </c>
      <c r="B201" s="81">
        <f>VLOOKUP(A201,[1]Sheet1!$B$2:$F$234,2,FALSE)</f>
        <v>115</v>
      </c>
      <c r="C201" s="81">
        <f>VLOOKUP(A201,[1]Sheet1!$B$2:$F$234,3,FALSE)</f>
        <v>2779</v>
      </c>
      <c r="D201" s="75" t="str">
        <f>VLOOKUP(A201,[1]Sheet1!$B$2:$F$234,4,FALSE)</f>
        <v>-</v>
      </c>
      <c r="E201" s="75" t="str">
        <f>VLOOKUP(A201,[1]Sheet1!$B$2:$F$234,5,FALSE)</f>
        <v>-</v>
      </c>
      <c r="F201" s="75" t="str">
        <f>VLOOKUP(A201,[1]Sheet1!$B$2:$I$234,6,FALSE)</f>
        <v>-</v>
      </c>
      <c r="G201" s="75" t="str">
        <f>VLOOKUP(A201,[1]Sheet1!$B$2:$I$234,7,FALSE)</f>
        <v>-</v>
      </c>
      <c r="H201" s="45">
        <f>VLOOKUP(A201,[1]Sheet1!$B$2:$J$234,8,FALSE)</f>
        <v>2</v>
      </c>
      <c r="I201" s="45">
        <f>VLOOKUP(A201,[1]Sheet1!$B$2:$J$234,9,FALSE)</f>
        <v>4</v>
      </c>
      <c r="J201" s="45" t="str">
        <f>VLOOKUP(A201,[1]Sheet1!$B$2:$L$234,10,FALSE)</f>
        <v>-</v>
      </c>
      <c r="K201" s="45" t="str">
        <f>VLOOKUP(A201,[1]Sheet1!$B$2:$L$234,11,FALSE)</f>
        <v>-</v>
      </c>
      <c r="L201" s="75">
        <f>VLOOKUP(A201,[1]Sheet1!$B$2:$N$234,12,FALSE)</f>
        <v>2</v>
      </c>
      <c r="M201" s="75">
        <f>VLOOKUP(A201,[1]Sheet1!$B$2:$N$234,13,FALSE)</f>
        <v>142</v>
      </c>
      <c r="N201" s="75">
        <f>VLOOKUP(A201,[1]Sheet1!$B$2:$P$234,14,FALSE)</f>
        <v>3</v>
      </c>
      <c r="O201" s="75">
        <f>VLOOKUP(A201,[1]Sheet1!$B$2:$P$234,15,FALSE)</f>
        <v>82</v>
      </c>
      <c r="P201" s="45" t="str">
        <f>VLOOKUP(A201,[1]Sheet1!$B$2:$R$234,16,FALSE)</f>
        <v>-</v>
      </c>
      <c r="Q201" s="45" t="str">
        <f>VLOOKUP(A201,[1]Sheet1!$B$2:$R$234,17,FALSE)</f>
        <v>-</v>
      </c>
      <c r="R201" s="45">
        <f>VLOOKUP(A201,[1]Sheet1!$B$2:$T$234,18,FALSE)</f>
        <v>31</v>
      </c>
      <c r="S201" s="45">
        <f>VLOOKUP(A201,[1]Sheet1!$B$2:$T$234,19,FALSE)</f>
        <v>196</v>
      </c>
      <c r="T201" s="45">
        <f>VLOOKUP(A201,[1]Sheet1!$B$2:$V$234,20,FALSE)</f>
        <v>16</v>
      </c>
      <c r="U201" s="45">
        <f>VLOOKUP(A201,[1]Sheet1!$B$2:$V$234,21,FALSE)</f>
        <v>1808</v>
      </c>
      <c r="V201" s="45">
        <f>VLOOKUP(A201,[1]Sheet1!$B$2:$X$234,22,FALSE)</f>
        <v>5</v>
      </c>
      <c r="W201" s="45">
        <f>VLOOKUP(A201,[1]Sheet1!$B$2:$X$234,23,FALSE)</f>
        <v>117</v>
      </c>
      <c r="X201" s="45">
        <f>VLOOKUP(A201,[1]Sheet1!$B$2:$AL$234,24,FALSE)</f>
        <v>7</v>
      </c>
      <c r="Y201" s="45">
        <f>VLOOKUP(A201,[1]Sheet1!$B$2:$AM$234,25,FALSE)</f>
        <v>35</v>
      </c>
      <c r="Z201" s="45">
        <f>VLOOKUP(A201,[1]Sheet1!$B$2:$AB$234,26,FALSE)</f>
        <v>26</v>
      </c>
      <c r="AA201" s="45">
        <f>VLOOKUP(A201,[1]Sheet1!$B$2:$AB$234,27,FALSE)</f>
        <v>109</v>
      </c>
      <c r="AB201" s="45">
        <f>VLOOKUP(A201,[1]Sheet1!$B$2:$AD$234,28,FALSE)</f>
        <v>7</v>
      </c>
      <c r="AC201" s="45">
        <f>VLOOKUP(A201,[1]Sheet1!$B$2:$AD$234,29,FALSE)</f>
        <v>32</v>
      </c>
      <c r="AD201" s="45">
        <f>VLOOKUP(A201,[1]Sheet1!$B$2:$AF$234,30,FALSE)</f>
        <v>4</v>
      </c>
      <c r="AE201" s="45">
        <f>VLOOKUP(A201,[1]Sheet1!$B$2:$AF$234,31,FALSE)</f>
        <v>15</v>
      </c>
      <c r="AF201" s="45">
        <f>VLOOKUP(A201,[1]Sheet1!$B$2:$AH$234,32,FALSE)</f>
        <v>5</v>
      </c>
      <c r="AG201" s="45">
        <f>VLOOKUP(A201,[1]Sheet1!$B$2:$AH$234,33,FALSE)</f>
        <v>37</v>
      </c>
      <c r="AH201" s="75" t="str">
        <f>VLOOKUP(A201,[1]Sheet1!$B$2:$AJ$234,34,FALSE)</f>
        <v>-</v>
      </c>
      <c r="AI201" s="75" t="str">
        <f>VLOOKUP(A201,[1]Sheet1!$B$2:$AJ$234,35,FALSE)</f>
        <v>-</v>
      </c>
      <c r="AJ201" s="45">
        <f>VLOOKUP(A201,[1]Sheet1!$B$2:$AL$234,36,FALSE)</f>
        <v>7</v>
      </c>
      <c r="AK201" s="45">
        <f>VLOOKUP(A201,[1]Sheet1!$B$2:$AL$234,37,FALSE)</f>
        <v>202</v>
      </c>
    </row>
    <row r="202" spans="1:37" ht="14.25" customHeight="1">
      <c r="A202" s="126" t="s">
        <v>226</v>
      </c>
      <c r="B202" s="81">
        <f>VLOOKUP(A202,[1]Sheet1!$B$2:$F$234,2,FALSE)</f>
        <v>166</v>
      </c>
      <c r="C202" s="81">
        <f>VLOOKUP(A202,[1]Sheet1!$B$2:$F$234,3,FALSE)</f>
        <v>1744</v>
      </c>
      <c r="D202" s="75" t="str">
        <f>VLOOKUP(A202,[1]Sheet1!$B$2:$F$234,4,FALSE)</f>
        <v>-</v>
      </c>
      <c r="E202" s="75" t="str">
        <f>VLOOKUP(A202,[1]Sheet1!$B$2:$F$234,5,FALSE)</f>
        <v>-</v>
      </c>
      <c r="F202" s="75" t="str">
        <f>VLOOKUP(A202,[1]Sheet1!$B$2:$I$234,6,FALSE)</f>
        <v>-</v>
      </c>
      <c r="G202" s="75" t="str">
        <f>VLOOKUP(A202,[1]Sheet1!$B$2:$I$234,7,FALSE)</f>
        <v>-</v>
      </c>
      <c r="H202" s="45">
        <f>VLOOKUP(A202,[1]Sheet1!$B$2:$J$234,8,FALSE)</f>
        <v>1</v>
      </c>
      <c r="I202" s="45">
        <f>VLOOKUP(A202,[1]Sheet1!$B$2:$J$234,9,FALSE)</f>
        <v>1</v>
      </c>
      <c r="J202" s="45">
        <f>VLOOKUP(A202,[1]Sheet1!$B$2:$L$234,10,FALSE)</f>
        <v>1</v>
      </c>
      <c r="K202" s="45">
        <f>VLOOKUP(A202,[1]Sheet1!$B$2:$L$234,11,FALSE)</f>
        <v>2</v>
      </c>
      <c r="L202" s="75" t="str">
        <f>VLOOKUP(A202,[1]Sheet1!$B$2:$N$234,12,FALSE)</f>
        <v>-</v>
      </c>
      <c r="M202" s="75" t="str">
        <f>VLOOKUP(A202,[1]Sheet1!$B$2:$N$234,13,FALSE)</f>
        <v>-</v>
      </c>
      <c r="N202" s="75">
        <f>VLOOKUP(A202,[1]Sheet1!$B$2:$P$234,14,FALSE)</f>
        <v>8</v>
      </c>
      <c r="O202" s="75">
        <f>VLOOKUP(A202,[1]Sheet1!$B$2:$P$234,15,FALSE)</f>
        <v>274</v>
      </c>
      <c r="P202" s="45" t="str">
        <f>VLOOKUP(A202,[1]Sheet1!$B$2:$R$234,16,FALSE)</f>
        <v>-</v>
      </c>
      <c r="Q202" s="45" t="str">
        <f>VLOOKUP(A202,[1]Sheet1!$B$2:$R$234,17,FALSE)</f>
        <v>-</v>
      </c>
      <c r="R202" s="45">
        <f>VLOOKUP(A202,[1]Sheet1!$B$2:$T$234,18,FALSE)</f>
        <v>37</v>
      </c>
      <c r="S202" s="45">
        <f>VLOOKUP(A202,[1]Sheet1!$B$2:$T$234,19,FALSE)</f>
        <v>208</v>
      </c>
      <c r="T202" s="45">
        <f>VLOOKUP(A202,[1]Sheet1!$B$2:$V$234,20,FALSE)</f>
        <v>23</v>
      </c>
      <c r="U202" s="45">
        <f>VLOOKUP(A202,[1]Sheet1!$B$2:$V$234,21,FALSE)</f>
        <v>595</v>
      </c>
      <c r="V202" s="45">
        <f>VLOOKUP(A202,[1]Sheet1!$B$2:$X$234,22,FALSE)</f>
        <v>17</v>
      </c>
      <c r="W202" s="45">
        <f>VLOOKUP(A202,[1]Sheet1!$B$2:$X$234,23,FALSE)</f>
        <v>69</v>
      </c>
      <c r="X202" s="45">
        <f>VLOOKUP(A202,[1]Sheet1!$B$2:$AL$234,24,FALSE)</f>
        <v>14</v>
      </c>
      <c r="Y202" s="45">
        <f>VLOOKUP(A202,[1]Sheet1!$B$2:$AM$234,25,FALSE)</f>
        <v>143</v>
      </c>
      <c r="Z202" s="45">
        <f>VLOOKUP(A202,[1]Sheet1!$B$2:$AB$234,26,FALSE)</f>
        <v>23</v>
      </c>
      <c r="AA202" s="45">
        <f>VLOOKUP(A202,[1]Sheet1!$B$2:$AB$234,27,FALSE)</f>
        <v>85</v>
      </c>
      <c r="AB202" s="45">
        <f>VLOOKUP(A202,[1]Sheet1!$B$2:$AD$234,28,FALSE)</f>
        <v>14</v>
      </c>
      <c r="AC202" s="45">
        <f>VLOOKUP(A202,[1]Sheet1!$B$2:$AD$234,29,FALSE)</f>
        <v>70</v>
      </c>
      <c r="AD202" s="45">
        <f>VLOOKUP(A202,[1]Sheet1!$B$2:$AF$234,30,FALSE)</f>
        <v>3</v>
      </c>
      <c r="AE202" s="45">
        <f>VLOOKUP(A202,[1]Sheet1!$B$2:$AF$234,31,FALSE)</f>
        <v>24</v>
      </c>
      <c r="AF202" s="45">
        <f>VLOOKUP(A202,[1]Sheet1!$B$2:$AH$234,32,FALSE)</f>
        <v>11</v>
      </c>
      <c r="AG202" s="45">
        <f>VLOOKUP(A202,[1]Sheet1!$B$2:$AH$234,33,FALSE)</f>
        <v>137</v>
      </c>
      <c r="AH202" s="75" t="str">
        <f>VLOOKUP(A202,[1]Sheet1!$B$2:$AJ$234,34,FALSE)</f>
        <v>-</v>
      </c>
      <c r="AI202" s="75" t="str">
        <f>VLOOKUP(A202,[1]Sheet1!$B$2:$AJ$234,35,FALSE)</f>
        <v>-</v>
      </c>
      <c r="AJ202" s="45">
        <f>VLOOKUP(A202,[1]Sheet1!$B$2:$AL$234,36,FALSE)</f>
        <v>14</v>
      </c>
      <c r="AK202" s="45">
        <f>VLOOKUP(A202,[1]Sheet1!$B$2:$AL$234,37,FALSE)</f>
        <v>136</v>
      </c>
    </row>
    <row r="203" spans="1:37" ht="14.25" customHeight="1">
      <c r="A203" s="126" t="s">
        <v>289</v>
      </c>
      <c r="B203" s="81">
        <f>VLOOKUP(A203,[1]Sheet1!$B$2:$F$234,2,FALSE)</f>
        <v>6</v>
      </c>
      <c r="C203" s="81">
        <f>VLOOKUP(A203,[1]Sheet1!$B$2:$F$234,3,FALSE)</f>
        <v>182</v>
      </c>
      <c r="D203" s="75" t="str">
        <f>VLOOKUP(A203,[1]Sheet1!$B$2:$F$234,4,FALSE)</f>
        <v>-</v>
      </c>
      <c r="E203" s="75" t="str">
        <f>VLOOKUP(A203,[1]Sheet1!$B$2:$F$234,5,FALSE)</f>
        <v>-</v>
      </c>
      <c r="F203" s="75" t="str">
        <f>VLOOKUP(A203,[1]Sheet1!$B$2:$I$234,6,FALSE)</f>
        <v>-</v>
      </c>
      <c r="G203" s="75" t="str">
        <f>VLOOKUP(A203,[1]Sheet1!$B$2:$I$234,7,FALSE)</f>
        <v>-</v>
      </c>
      <c r="H203" s="45">
        <f>VLOOKUP(A203,[1]Sheet1!$B$2:$J$234,8,FALSE)</f>
        <v>1</v>
      </c>
      <c r="I203" s="45">
        <f>VLOOKUP(A203,[1]Sheet1!$B$2:$J$234,9,FALSE)</f>
        <v>4</v>
      </c>
      <c r="J203" s="45" t="str">
        <f>VLOOKUP(A203,[1]Sheet1!$B$2:$L$234,10,FALSE)</f>
        <v>-</v>
      </c>
      <c r="K203" s="45" t="str">
        <f>VLOOKUP(A203,[1]Sheet1!$B$2:$L$234,11,FALSE)</f>
        <v>-</v>
      </c>
      <c r="L203" s="75" t="str">
        <f>VLOOKUP(A203,[1]Sheet1!$B$2:$N$234,12,FALSE)</f>
        <v>-</v>
      </c>
      <c r="M203" s="75" t="str">
        <f>VLOOKUP(A203,[1]Sheet1!$B$2:$N$234,13,FALSE)</f>
        <v>-</v>
      </c>
      <c r="N203" s="75" t="str">
        <f>VLOOKUP(A203,[1]Sheet1!$B$2:$P$234,14,FALSE)</f>
        <v>-</v>
      </c>
      <c r="O203" s="75" t="str">
        <f>VLOOKUP(A203,[1]Sheet1!$B$2:$P$234,15,FALSE)</f>
        <v>-</v>
      </c>
      <c r="P203" s="45" t="str">
        <f>VLOOKUP(A203,[1]Sheet1!$B$2:$R$234,16,FALSE)</f>
        <v>-</v>
      </c>
      <c r="Q203" s="45" t="str">
        <f>VLOOKUP(A203,[1]Sheet1!$B$2:$R$234,17,FALSE)</f>
        <v>-</v>
      </c>
      <c r="R203" s="45">
        <f>VLOOKUP(A203,[1]Sheet1!$B$2:$T$234,18,FALSE)</f>
        <v>1</v>
      </c>
      <c r="S203" s="45">
        <f>VLOOKUP(A203,[1]Sheet1!$B$2:$T$234,19,FALSE)</f>
        <v>100</v>
      </c>
      <c r="T203" s="45" t="str">
        <f>VLOOKUP(A203,[1]Sheet1!$B$2:$V$234,20,FALSE)</f>
        <v>-</v>
      </c>
      <c r="U203" s="45" t="str">
        <f>VLOOKUP(A203,[1]Sheet1!$B$2:$V$234,21,FALSE)</f>
        <v>-</v>
      </c>
      <c r="V203" s="45" t="str">
        <f>VLOOKUP(A203,[1]Sheet1!$B$2:$X$234,22,FALSE)</f>
        <v>-</v>
      </c>
      <c r="W203" s="45" t="str">
        <f>VLOOKUP(A203,[1]Sheet1!$B$2:$X$234,23,FALSE)</f>
        <v>-</v>
      </c>
      <c r="X203" s="45" t="str">
        <f>VLOOKUP(A203,[1]Sheet1!$B$2:$AL$234,24,FALSE)</f>
        <v>-</v>
      </c>
      <c r="Y203" s="45" t="str">
        <f>VLOOKUP(A203,[1]Sheet1!$B$2:$AM$234,25,FALSE)</f>
        <v>-</v>
      </c>
      <c r="Z203" s="45" t="str">
        <f>VLOOKUP(A203,[1]Sheet1!$B$2:$AB$234,26,FALSE)</f>
        <v>-</v>
      </c>
      <c r="AA203" s="45" t="str">
        <f>VLOOKUP(A203,[1]Sheet1!$B$2:$AB$234,27,FALSE)</f>
        <v>-</v>
      </c>
      <c r="AB203" s="45">
        <f>VLOOKUP(A203,[1]Sheet1!$B$2:$AD$234,28,FALSE)</f>
        <v>1</v>
      </c>
      <c r="AC203" s="45">
        <f>VLOOKUP(A203,[1]Sheet1!$B$2:$AD$234,29,FALSE)</f>
        <v>2</v>
      </c>
      <c r="AD203" s="45" t="str">
        <f>VLOOKUP(A203,[1]Sheet1!$B$2:$AF$234,30,FALSE)</f>
        <v>-</v>
      </c>
      <c r="AE203" s="45" t="str">
        <f>VLOOKUP(A203,[1]Sheet1!$B$2:$AF$234,31,FALSE)</f>
        <v>-</v>
      </c>
      <c r="AF203" s="45" t="str">
        <f>VLOOKUP(A203,[1]Sheet1!$B$2:$AH$234,32,FALSE)</f>
        <v>-</v>
      </c>
      <c r="AG203" s="45" t="str">
        <f>VLOOKUP(A203,[1]Sheet1!$B$2:$AH$234,33,FALSE)</f>
        <v>-</v>
      </c>
      <c r="AH203" s="75" t="str">
        <f>VLOOKUP(A203,[1]Sheet1!$B$2:$AJ$234,34,FALSE)</f>
        <v>-</v>
      </c>
      <c r="AI203" s="75" t="str">
        <f>VLOOKUP(A203,[1]Sheet1!$B$2:$AJ$234,35,FALSE)</f>
        <v>-</v>
      </c>
      <c r="AJ203" s="45">
        <f>VLOOKUP(A203,[1]Sheet1!$B$2:$AL$234,36,FALSE)</f>
        <v>3</v>
      </c>
      <c r="AK203" s="45">
        <f>VLOOKUP(A203,[1]Sheet1!$B$2:$AL$234,37,FALSE)</f>
        <v>76</v>
      </c>
    </row>
    <row r="204" spans="1:37" ht="14.25" customHeight="1">
      <c r="A204" s="126" t="s">
        <v>240</v>
      </c>
      <c r="B204" s="81">
        <f>VLOOKUP(A204,[1]Sheet1!$B$2:$F$234,2,FALSE)</f>
        <v>252</v>
      </c>
      <c r="C204" s="81">
        <f>VLOOKUP(A204,[1]Sheet1!$B$2:$F$234,3,FALSE)</f>
        <v>4310</v>
      </c>
      <c r="D204" s="75" t="str">
        <f>VLOOKUP(A204,[1]Sheet1!$B$2:$F$234,4,FALSE)</f>
        <v>-</v>
      </c>
      <c r="E204" s="75" t="str">
        <f>VLOOKUP(A204,[1]Sheet1!$B$2:$F$234,5,FALSE)</f>
        <v>-</v>
      </c>
      <c r="F204" s="75" t="str">
        <f>VLOOKUP(A204,[1]Sheet1!$B$2:$I$234,6,FALSE)</f>
        <v>-</v>
      </c>
      <c r="G204" s="75" t="str">
        <f>VLOOKUP(A204,[1]Sheet1!$B$2:$I$234,7,FALSE)</f>
        <v>-</v>
      </c>
      <c r="H204" s="45">
        <f>VLOOKUP(A204,[1]Sheet1!$B$2:$J$234,8,FALSE)</f>
        <v>3</v>
      </c>
      <c r="I204" s="45">
        <f>VLOOKUP(A204,[1]Sheet1!$B$2:$J$234,9,FALSE)</f>
        <v>32</v>
      </c>
      <c r="J204" s="45" t="str">
        <f>VLOOKUP(A204,[1]Sheet1!$B$2:$L$234,10,FALSE)</f>
        <v>-</v>
      </c>
      <c r="K204" s="45" t="str">
        <f>VLOOKUP(A204,[1]Sheet1!$B$2:$L$234,11,FALSE)</f>
        <v>-</v>
      </c>
      <c r="L204" s="75" t="str">
        <f>VLOOKUP(A204,[1]Sheet1!$B$2:$N$234,12,FALSE)</f>
        <v>-</v>
      </c>
      <c r="M204" s="75" t="str">
        <f>VLOOKUP(A204,[1]Sheet1!$B$2:$N$234,13,FALSE)</f>
        <v>-</v>
      </c>
      <c r="N204" s="75">
        <f>VLOOKUP(A204,[1]Sheet1!$B$2:$P$234,14,FALSE)</f>
        <v>3</v>
      </c>
      <c r="O204" s="75">
        <f>VLOOKUP(A204,[1]Sheet1!$B$2:$P$234,15,FALSE)</f>
        <v>133</v>
      </c>
      <c r="P204" s="45">
        <f>VLOOKUP(A204,[1]Sheet1!$B$2:$R$234,16,FALSE)</f>
        <v>14</v>
      </c>
      <c r="Q204" s="45">
        <f>VLOOKUP(A204,[1]Sheet1!$B$2:$R$234,17,FALSE)</f>
        <v>570</v>
      </c>
      <c r="R204" s="45">
        <f>VLOOKUP(A204,[1]Sheet1!$B$2:$T$234,18,FALSE)</f>
        <v>103</v>
      </c>
      <c r="S204" s="45">
        <f>VLOOKUP(A204,[1]Sheet1!$B$2:$T$234,19,FALSE)</f>
        <v>878</v>
      </c>
      <c r="T204" s="45">
        <f>VLOOKUP(A204,[1]Sheet1!$B$2:$V$234,20,FALSE)</f>
        <v>5</v>
      </c>
      <c r="U204" s="45">
        <f>VLOOKUP(A204,[1]Sheet1!$B$2:$V$234,21,FALSE)</f>
        <v>183</v>
      </c>
      <c r="V204" s="45">
        <f>VLOOKUP(A204,[1]Sheet1!$B$2:$X$234,22,FALSE)</f>
        <v>9</v>
      </c>
      <c r="W204" s="45">
        <f>VLOOKUP(A204,[1]Sheet1!$B$2:$X$234,23,FALSE)</f>
        <v>19</v>
      </c>
      <c r="X204" s="45">
        <f>VLOOKUP(A204,[1]Sheet1!$B$2:$AL$234,24,FALSE)</f>
        <v>6</v>
      </c>
      <c r="Y204" s="45">
        <f>VLOOKUP(A204,[1]Sheet1!$B$2:$AM$234,25,FALSE)</f>
        <v>26</v>
      </c>
      <c r="Z204" s="45">
        <f>VLOOKUP(A204,[1]Sheet1!$B$2:$AB$234,26,FALSE)</f>
        <v>50</v>
      </c>
      <c r="AA204" s="45">
        <f>VLOOKUP(A204,[1]Sheet1!$B$2:$AB$234,27,FALSE)</f>
        <v>808</v>
      </c>
      <c r="AB204" s="45">
        <f>VLOOKUP(A204,[1]Sheet1!$B$2:$AD$234,28,FALSE)</f>
        <v>26</v>
      </c>
      <c r="AC204" s="45">
        <f>VLOOKUP(A204,[1]Sheet1!$B$2:$AD$234,29,FALSE)</f>
        <v>231</v>
      </c>
      <c r="AD204" s="45">
        <f>VLOOKUP(A204,[1]Sheet1!$B$2:$AF$234,30,FALSE)</f>
        <v>13</v>
      </c>
      <c r="AE204" s="45">
        <f>VLOOKUP(A204,[1]Sheet1!$B$2:$AF$234,31,FALSE)</f>
        <v>102</v>
      </c>
      <c r="AF204" s="45">
        <f>VLOOKUP(A204,[1]Sheet1!$B$2:$AH$234,32,FALSE)</f>
        <v>9</v>
      </c>
      <c r="AG204" s="45">
        <f>VLOOKUP(A204,[1]Sheet1!$B$2:$AH$234,33,FALSE)</f>
        <v>115</v>
      </c>
      <c r="AH204" s="75" t="str">
        <f>VLOOKUP(A204,[1]Sheet1!$B$2:$AJ$234,34,FALSE)</f>
        <v>-</v>
      </c>
      <c r="AI204" s="75" t="str">
        <f>VLOOKUP(A204,[1]Sheet1!$B$2:$AJ$234,35,FALSE)</f>
        <v>-</v>
      </c>
      <c r="AJ204" s="45">
        <f>VLOOKUP(A204,[1]Sheet1!$B$2:$AL$234,36,FALSE)</f>
        <v>11</v>
      </c>
      <c r="AK204" s="45">
        <f>VLOOKUP(A204,[1]Sheet1!$B$2:$AL$234,37,FALSE)</f>
        <v>1213</v>
      </c>
    </row>
    <row r="205" spans="1:37" ht="14.25" customHeight="1">
      <c r="A205" s="126" t="s">
        <v>207</v>
      </c>
      <c r="B205" s="81">
        <f>VLOOKUP(A205,[1]Sheet1!$B$2:$F$234,2,FALSE)</f>
        <v>98</v>
      </c>
      <c r="C205" s="81">
        <f>VLOOKUP(A205,[1]Sheet1!$B$2:$F$234,3,FALSE)</f>
        <v>829</v>
      </c>
      <c r="D205" s="75" t="str">
        <f>VLOOKUP(A205,[1]Sheet1!$B$2:$F$234,4,FALSE)</f>
        <v>-</v>
      </c>
      <c r="E205" s="75" t="str">
        <f>VLOOKUP(A205,[1]Sheet1!$B$2:$F$234,5,FALSE)</f>
        <v>-</v>
      </c>
      <c r="F205" s="75" t="str">
        <f>VLOOKUP(A205,[1]Sheet1!$B$2:$I$234,6,FALSE)</f>
        <v>-</v>
      </c>
      <c r="G205" s="75" t="str">
        <f>VLOOKUP(A205,[1]Sheet1!$B$2:$I$234,7,FALSE)</f>
        <v>-</v>
      </c>
      <c r="H205" s="45">
        <f>VLOOKUP(A205,[1]Sheet1!$B$2:$J$234,8,FALSE)</f>
        <v>1</v>
      </c>
      <c r="I205" s="45">
        <f>VLOOKUP(A205,[1]Sheet1!$B$2:$J$234,9,FALSE)</f>
        <v>90</v>
      </c>
      <c r="J205" s="45" t="str">
        <f>VLOOKUP(A205,[1]Sheet1!$B$2:$L$234,10,FALSE)</f>
        <v>-</v>
      </c>
      <c r="K205" s="45" t="str">
        <f>VLOOKUP(A205,[1]Sheet1!$B$2:$L$234,11,FALSE)</f>
        <v>-</v>
      </c>
      <c r="L205" s="75">
        <f>VLOOKUP(A205,[1]Sheet1!$B$2:$N$234,12,FALSE)</f>
        <v>1</v>
      </c>
      <c r="M205" s="75">
        <f>VLOOKUP(A205,[1]Sheet1!$B$2:$N$234,13,FALSE)</f>
        <v>83</v>
      </c>
      <c r="N205" s="75">
        <f>VLOOKUP(A205,[1]Sheet1!$B$2:$P$234,14,FALSE)</f>
        <v>3</v>
      </c>
      <c r="O205" s="75">
        <f>VLOOKUP(A205,[1]Sheet1!$B$2:$P$234,15,FALSE)</f>
        <v>40</v>
      </c>
      <c r="P205" s="45" t="str">
        <f>VLOOKUP(A205,[1]Sheet1!$B$2:$R$234,16,FALSE)</f>
        <v>-</v>
      </c>
      <c r="Q205" s="45" t="str">
        <f>VLOOKUP(A205,[1]Sheet1!$B$2:$R$234,17,FALSE)</f>
        <v>-</v>
      </c>
      <c r="R205" s="45">
        <f>VLOOKUP(A205,[1]Sheet1!$B$2:$T$234,18,FALSE)</f>
        <v>12</v>
      </c>
      <c r="S205" s="45">
        <f>VLOOKUP(A205,[1]Sheet1!$B$2:$T$234,19,FALSE)</f>
        <v>93</v>
      </c>
      <c r="T205" s="45">
        <f>VLOOKUP(A205,[1]Sheet1!$B$2:$V$234,20,FALSE)</f>
        <v>2</v>
      </c>
      <c r="U205" s="45">
        <f>VLOOKUP(A205,[1]Sheet1!$B$2:$V$234,21,FALSE)</f>
        <v>15</v>
      </c>
      <c r="V205" s="45">
        <f>VLOOKUP(A205,[1]Sheet1!$B$2:$X$234,22,FALSE)</f>
        <v>10</v>
      </c>
      <c r="W205" s="45">
        <f>VLOOKUP(A205,[1]Sheet1!$B$2:$X$234,23,FALSE)</f>
        <v>33</v>
      </c>
      <c r="X205" s="45">
        <f>VLOOKUP(A205,[1]Sheet1!$B$2:$AL$234,24,FALSE)</f>
        <v>5</v>
      </c>
      <c r="Y205" s="45">
        <f>VLOOKUP(A205,[1]Sheet1!$B$2:$AM$234,25,FALSE)</f>
        <v>52</v>
      </c>
      <c r="Z205" s="45">
        <f>VLOOKUP(A205,[1]Sheet1!$B$2:$AB$234,26,FALSE)</f>
        <v>37</v>
      </c>
      <c r="AA205" s="45">
        <f>VLOOKUP(A205,[1]Sheet1!$B$2:$AB$234,27,FALSE)</f>
        <v>164</v>
      </c>
      <c r="AB205" s="45">
        <f>VLOOKUP(A205,[1]Sheet1!$B$2:$AD$234,28,FALSE)</f>
        <v>8</v>
      </c>
      <c r="AC205" s="45">
        <f>VLOOKUP(A205,[1]Sheet1!$B$2:$AD$234,29,FALSE)</f>
        <v>45</v>
      </c>
      <c r="AD205" s="45">
        <f>VLOOKUP(A205,[1]Sheet1!$B$2:$AF$234,30,FALSE)</f>
        <v>12</v>
      </c>
      <c r="AE205" s="45">
        <f>VLOOKUP(A205,[1]Sheet1!$B$2:$AF$234,31,FALSE)</f>
        <v>180</v>
      </c>
      <c r="AF205" s="45">
        <f>VLOOKUP(A205,[1]Sheet1!$B$2:$AH$234,32,FALSE)</f>
        <v>3</v>
      </c>
      <c r="AG205" s="45">
        <f>VLOOKUP(A205,[1]Sheet1!$B$2:$AH$234,33,FALSE)</f>
        <v>21</v>
      </c>
      <c r="AH205" s="75" t="str">
        <f>VLOOKUP(A205,[1]Sheet1!$B$2:$AJ$234,34,FALSE)</f>
        <v>-</v>
      </c>
      <c r="AI205" s="75" t="str">
        <f>VLOOKUP(A205,[1]Sheet1!$B$2:$AJ$234,35,FALSE)</f>
        <v>-</v>
      </c>
      <c r="AJ205" s="45">
        <f>VLOOKUP(A205,[1]Sheet1!$B$2:$AL$234,36,FALSE)</f>
        <v>4</v>
      </c>
      <c r="AK205" s="45">
        <f>VLOOKUP(A205,[1]Sheet1!$B$2:$AL$234,37,FALSE)</f>
        <v>13</v>
      </c>
    </row>
    <row r="206" spans="1:37" ht="14.25" customHeight="1">
      <c r="A206" s="126" t="s">
        <v>417</v>
      </c>
      <c r="B206" s="81">
        <f>VLOOKUP(A206,[1]Sheet1!$B$2:$F$234,2,FALSE)</f>
        <v>9</v>
      </c>
      <c r="C206" s="81">
        <f>VLOOKUP(A206,[1]Sheet1!$B$2:$F$234,3,FALSE)</f>
        <v>991</v>
      </c>
      <c r="D206" s="75" t="str">
        <f>VLOOKUP(A206,[1]Sheet1!$B$2:$F$234,4,FALSE)</f>
        <v>-</v>
      </c>
      <c r="E206" s="75" t="str">
        <f>VLOOKUP(A206,[1]Sheet1!$B$2:$F$234,5,FALSE)</f>
        <v>-</v>
      </c>
      <c r="F206" s="75" t="str">
        <f>VLOOKUP(A206,[1]Sheet1!$B$2:$I$234,6,FALSE)</f>
        <v>-</v>
      </c>
      <c r="G206" s="75" t="str">
        <f>VLOOKUP(A206,[1]Sheet1!$B$2:$I$234,7,FALSE)</f>
        <v>-</v>
      </c>
      <c r="H206" s="45" t="str">
        <f>VLOOKUP(A206,[1]Sheet1!$B$2:$J$234,8,FALSE)</f>
        <v>-</v>
      </c>
      <c r="I206" s="45" t="str">
        <f>VLOOKUP(A206,[1]Sheet1!$B$2:$J$234,9,FALSE)</f>
        <v>-</v>
      </c>
      <c r="J206" s="45" t="str">
        <f>VLOOKUP(A206,[1]Sheet1!$B$2:$L$234,10,FALSE)</f>
        <v>-</v>
      </c>
      <c r="K206" s="45" t="str">
        <f>VLOOKUP(A206,[1]Sheet1!$B$2:$L$234,11,FALSE)</f>
        <v>-</v>
      </c>
      <c r="L206" s="75" t="str">
        <f>VLOOKUP(A206,[1]Sheet1!$B$2:$N$234,12,FALSE)</f>
        <v>-</v>
      </c>
      <c r="M206" s="75" t="str">
        <f>VLOOKUP(A206,[1]Sheet1!$B$2:$N$234,13,FALSE)</f>
        <v>-</v>
      </c>
      <c r="N206" s="75" t="str">
        <f>VLOOKUP(A206,[1]Sheet1!$B$2:$P$234,14,FALSE)</f>
        <v>-</v>
      </c>
      <c r="O206" s="75" t="str">
        <f>VLOOKUP(A206,[1]Sheet1!$B$2:$P$234,15,FALSE)</f>
        <v>-</v>
      </c>
      <c r="P206" s="45" t="str">
        <f>VLOOKUP(A206,[1]Sheet1!$B$2:$R$234,16,FALSE)</f>
        <v>-</v>
      </c>
      <c r="Q206" s="45" t="str">
        <f>VLOOKUP(A206,[1]Sheet1!$B$2:$R$234,17,FALSE)</f>
        <v>-</v>
      </c>
      <c r="R206" s="45">
        <f>VLOOKUP(A206,[1]Sheet1!$B$2:$T$234,18,FALSE)</f>
        <v>2</v>
      </c>
      <c r="S206" s="45">
        <f>VLOOKUP(A206,[1]Sheet1!$B$2:$T$234,19,FALSE)</f>
        <v>14</v>
      </c>
      <c r="T206" s="45" t="str">
        <f>VLOOKUP(A206,[1]Sheet1!$B$2:$V$234,20,FALSE)</f>
        <v>-</v>
      </c>
      <c r="U206" s="45" t="str">
        <f>VLOOKUP(A206,[1]Sheet1!$B$2:$V$234,21,FALSE)</f>
        <v>-</v>
      </c>
      <c r="V206" s="45">
        <f>VLOOKUP(A206,[1]Sheet1!$B$2:$X$234,22,FALSE)</f>
        <v>2</v>
      </c>
      <c r="W206" s="45">
        <f>VLOOKUP(A206,[1]Sheet1!$B$2:$X$234,23,FALSE)</f>
        <v>4</v>
      </c>
      <c r="X206" s="45" t="str">
        <f>VLOOKUP(A206,[1]Sheet1!$B$2:$AL$234,24,FALSE)</f>
        <v>-</v>
      </c>
      <c r="Y206" s="45" t="str">
        <f>VLOOKUP(A206,[1]Sheet1!$B$2:$AM$234,25,FALSE)</f>
        <v>-</v>
      </c>
      <c r="Z206" s="45">
        <f>VLOOKUP(A206,[1]Sheet1!$B$2:$AB$234,26,FALSE)</f>
        <v>3</v>
      </c>
      <c r="AA206" s="45">
        <f>VLOOKUP(A206,[1]Sheet1!$B$2:$AB$234,27,FALSE)</f>
        <v>65</v>
      </c>
      <c r="AB206" s="45" t="str">
        <f>VLOOKUP(A206,[1]Sheet1!$B$2:$AD$234,28,FALSE)</f>
        <v>-</v>
      </c>
      <c r="AC206" s="45" t="str">
        <f>VLOOKUP(A206,[1]Sheet1!$B$2:$AD$234,29,FALSE)</f>
        <v>-</v>
      </c>
      <c r="AD206" s="45" t="str">
        <f>VLOOKUP(A206,[1]Sheet1!$B$2:$AF$234,30,FALSE)</f>
        <v>-</v>
      </c>
      <c r="AE206" s="45" t="str">
        <f>VLOOKUP(A206,[1]Sheet1!$B$2:$AF$234,31,FALSE)</f>
        <v>-</v>
      </c>
      <c r="AF206" s="45">
        <f>VLOOKUP(A206,[1]Sheet1!$B$2:$AH$234,32,FALSE)</f>
        <v>2</v>
      </c>
      <c r="AG206" s="45">
        <f>VLOOKUP(A206,[1]Sheet1!$B$2:$AH$234,33,FALSE)</f>
        <v>908</v>
      </c>
      <c r="AH206" s="75" t="str">
        <f>VLOOKUP(A206,[1]Sheet1!$B$2:$AJ$234,34,FALSE)</f>
        <v>-</v>
      </c>
      <c r="AI206" s="75" t="str">
        <f>VLOOKUP(A206,[1]Sheet1!$B$2:$AJ$234,35,FALSE)</f>
        <v>-</v>
      </c>
      <c r="AJ206" s="45" t="str">
        <f>VLOOKUP(A206,[1]Sheet1!$B$2:$AL$234,36,FALSE)</f>
        <v>-</v>
      </c>
      <c r="AK206" s="45" t="str">
        <f>VLOOKUP(A206,[1]Sheet1!$B$2:$AL$234,37,FALSE)</f>
        <v>-</v>
      </c>
    </row>
    <row r="207" spans="1:37" ht="14.25" customHeight="1">
      <c r="A207" s="126" t="s">
        <v>147</v>
      </c>
      <c r="B207" s="81">
        <f>VLOOKUP(A207,[1]Sheet1!$B$2:$F$234,2,FALSE)</f>
        <v>18</v>
      </c>
      <c r="C207" s="81">
        <f>VLOOKUP(A207,[1]Sheet1!$B$2:$F$234,3,FALSE)</f>
        <v>500</v>
      </c>
      <c r="D207" s="75" t="str">
        <f>VLOOKUP(A207,[1]Sheet1!$B$2:$F$234,4,FALSE)</f>
        <v>-</v>
      </c>
      <c r="E207" s="75" t="str">
        <f>VLOOKUP(A207,[1]Sheet1!$B$2:$F$234,5,FALSE)</f>
        <v>-</v>
      </c>
      <c r="F207" s="75" t="str">
        <f>VLOOKUP(A207,[1]Sheet1!$B$2:$I$234,6,FALSE)</f>
        <v>-</v>
      </c>
      <c r="G207" s="75" t="str">
        <f>VLOOKUP(A207,[1]Sheet1!$B$2:$I$234,7,FALSE)</f>
        <v>-</v>
      </c>
      <c r="H207" s="45">
        <f>VLOOKUP(A207,[1]Sheet1!$B$2:$J$234,8,FALSE)</f>
        <v>2</v>
      </c>
      <c r="I207" s="45">
        <f>VLOOKUP(A207,[1]Sheet1!$B$2:$J$234,9,FALSE)</f>
        <v>3</v>
      </c>
      <c r="J207" s="45">
        <f>VLOOKUP(A207,[1]Sheet1!$B$2:$L$234,10,FALSE)</f>
        <v>6</v>
      </c>
      <c r="K207" s="45">
        <f>VLOOKUP(A207,[1]Sheet1!$B$2:$L$234,11,FALSE)</f>
        <v>395</v>
      </c>
      <c r="L207" s="75" t="str">
        <f>VLOOKUP(A207,[1]Sheet1!$B$2:$N$234,12,FALSE)</f>
        <v>-</v>
      </c>
      <c r="M207" s="75" t="str">
        <f>VLOOKUP(A207,[1]Sheet1!$B$2:$N$234,13,FALSE)</f>
        <v>-</v>
      </c>
      <c r="N207" s="75" t="str">
        <f>VLOOKUP(A207,[1]Sheet1!$B$2:$P$234,14,FALSE)</f>
        <v>-</v>
      </c>
      <c r="O207" s="75" t="str">
        <f>VLOOKUP(A207,[1]Sheet1!$B$2:$P$234,15,FALSE)</f>
        <v>-</v>
      </c>
      <c r="P207" s="45" t="str">
        <f>VLOOKUP(A207,[1]Sheet1!$B$2:$R$234,16,FALSE)</f>
        <v>-</v>
      </c>
      <c r="Q207" s="45" t="str">
        <f>VLOOKUP(A207,[1]Sheet1!$B$2:$R$234,17,FALSE)</f>
        <v>-</v>
      </c>
      <c r="R207" s="45">
        <f>VLOOKUP(A207,[1]Sheet1!$B$2:$T$234,18,FALSE)</f>
        <v>3</v>
      </c>
      <c r="S207" s="45">
        <f>VLOOKUP(A207,[1]Sheet1!$B$2:$T$234,19,FALSE)</f>
        <v>42</v>
      </c>
      <c r="T207" s="45" t="str">
        <f>VLOOKUP(A207,[1]Sheet1!$B$2:$V$234,20,FALSE)</f>
        <v>-</v>
      </c>
      <c r="U207" s="45" t="str">
        <f>VLOOKUP(A207,[1]Sheet1!$B$2:$V$234,21,FALSE)</f>
        <v>-</v>
      </c>
      <c r="V207" s="45" t="str">
        <f>VLOOKUP(A207,[1]Sheet1!$B$2:$X$234,22,FALSE)</f>
        <v>-</v>
      </c>
      <c r="W207" s="45" t="str">
        <f>VLOOKUP(A207,[1]Sheet1!$B$2:$X$234,23,FALSE)</f>
        <v>-</v>
      </c>
      <c r="X207" s="45" t="str">
        <f>VLOOKUP(A207,[1]Sheet1!$B$2:$AL$234,24,FALSE)</f>
        <v>-</v>
      </c>
      <c r="Y207" s="45" t="str">
        <f>VLOOKUP(A207,[1]Sheet1!$B$2:$AM$234,25,FALSE)</f>
        <v>-</v>
      </c>
      <c r="Z207" s="45">
        <f>VLOOKUP(A207,[1]Sheet1!$B$2:$AB$234,26,FALSE)</f>
        <v>3</v>
      </c>
      <c r="AA207" s="45">
        <f>VLOOKUP(A207,[1]Sheet1!$B$2:$AB$234,27,FALSE)</f>
        <v>32</v>
      </c>
      <c r="AB207" s="45" t="str">
        <f>VLOOKUP(A207,[1]Sheet1!$B$2:$AD$234,28,FALSE)</f>
        <v>-</v>
      </c>
      <c r="AC207" s="45" t="str">
        <f>VLOOKUP(A207,[1]Sheet1!$B$2:$AD$234,29,FALSE)</f>
        <v>-</v>
      </c>
      <c r="AD207" s="45" t="str">
        <f>VLOOKUP(A207,[1]Sheet1!$B$2:$AF$234,30,FALSE)</f>
        <v>-</v>
      </c>
      <c r="AE207" s="45" t="str">
        <f>VLOOKUP(A207,[1]Sheet1!$B$2:$AF$234,31,FALSE)</f>
        <v>-</v>
      </c>
      <c r="AF207" s="45">
        <f>VLOOKUP(A207,[1]Sheet1!$B$2:$AH$234,32,FALSE)</f>
        <v>1</v>
      </c>
      <c r="AG207" s="45">
        <f>VLOOKUP(A207,[1]Sheet1!$B$2:$AH$234,33,FALSE)</f>
        <v>1</v>
      </c>
      <c r="AH207" s="75" t="str">
        <f>VLOOKUP(A207,[1]Sheet1!$B$2:$AJ$234,34,FALSE)</f>
        <v>-</v>
      </c>
      <c r="AI207" s="75" t="str">
        <f>VLOOKUP(A207,[1]Sheet1!$B$2:$AJ$234,35,FALSE)</f>
        <v>-</v>
      </c>
      <c r="AJ207" s="45">
        <f>VLOOKUP(A207,[1]Sheet1!$B$2:$AL$234,36,FALSE)</f>
        <v>3</v>
      </c>
      <c r="AK207" s="45">
        <f>VLOOKUP(A207,[1]Sheet1!$B$2:$AL$234,37,FALSE)</f>
        <v>27</v>
      </c>
    </row>
    <row r="208" spans="1:37" ht="14.25" customHeight="1">
      <c r="A208" s="126" t="s">
        <v>369</v>
      </c>
      <c r="B208" s="81">
        <f>VLOOKUP(A208,[1]Sheet1!$B$2:$F$234,2,FALSE)</f>
        <v>90</v>
      </c>
      <c r="C208" s="81">
        <f>VLOOKUP(A208,[1]Sheet1!$B$2:$F$234,3,FALSE)</f>
        <v>1249</v>
      </c>
      <c r="D208" s="75" t="str">
        <f>VLOOKUP(A208,[1]Sheet1!$B$2:$F$234,4,FALSE)</f>
        <v>-</v>
      </c>
      <c r="E208" s="75" t="str">
        <f>VLOOKUP(A208,[1]Sheet1!$B$2:$F$234,5,FALSE)</f>
        <v>-</v>
      </c>
      <c r="F208" s="75" t="str">
        <f>VLOOKUP(A208,[1]Sheet1!$B$2:$I$234,6,FALSE)</f>
        <v>-</v>
      </c>
      <c r="G208" s="75" t="str">
        <f>VLOOKUP(A208,[1]Sheet1!$B$2:$I$234,7,FALSE)</f>
        <v>-</v>
      </c>
      <c r="H208" s="45">
        <f>VLOOKUP(A208,[1]Sheet1!$B$2:$J$234,8,FALSE)</f>
        <v>6</v>
      </c>
      <c r="I208" s="45">
        <f>VLOOKUP(A208,[1]Sheet1!$B$2:$J$234,9,FALSE)</f>
        <v>23</v>
      </c>
      <c r="J208" s="45">
        <f>VLOOKUP(A208,[1]Sheet1!$B$2:$L$234,10,FALSE)</f>
        <v>1</v>
      </c>
      <c r="K208" s="45">
        <f>VLOOKUP(A208,[1]Sheet1!$B$2:$L$234,11,FALSE)</f>
        <v>3</v>
      </c>
      <c r="L208" s="75">
        <f>VLOOKUP(A208,[1]Sheet1!$B$2:$N$234,12,FALSE)</f>
        <v>2</v>
      </c>
      <c r="M208" s="75">
        <f>VLOOKUP(A208,[1]Sheet1!$B$2:$N$234,13,FALSE)</f>
        <v>101</v>
      </c>
      <c r="N208" s="75">
        <f>VLOOKUP(A208,[1]Sheet1!$B$2:$P$234,14,FALSE)</f>
        <v>1</v>
      </c>
      <c r="O208" s="75">
        <f>VLOOKUP(A208,[1]Sheet1!$B$2:$P$234,15,FALSE)</f>
        <v>5</v>
      </c>
      <c r="P208" s="45" t="str">
        <f>VLOOKUP(A208,[1]Sheet1!$B$2:$R$234,16,FALSE)</f>
        <v>-</v>
      </c>
      <c r="Q208" s="45" t="str">
        <f>VLOOKUP(A208,[1]Sheet1!$B$2:$R$234,17,FALSE)</f>
        <v>-</v>
      </c>
      <c r="R208" s="45">
        <f>VLOOKUP(A208,[1]Sheet1!$B$2:$T$234,18,FALSE)</f>
        <v>21</v>
      </c>
      <c r="S208" s="45">
        <f>VLOOKUP(A208,[1]Sheet1!$B$2:$T$234,19,FALSE)</f>
        <v>188</v>
      </c>
      <c r="T208" s="45">
        <f>VLOOKUP(A208,[1]Sheet1!$B$2:$V$234,20,FALSE)</f>
        <v>4</v>
      </c>
      <c r="U208" s="45">
        <f>VLOOKUP(A208,[1]Sheet1!$B$2:$V$234,21,FALSE)</f>
        <v>25</v>
      </c>
      <c r="V208" s="45">
        <f>VLOOKUP(A208,[1]Sheet1!$B$2:$X$234,22,FALSE)</f>
        <v>4</v>
      </c>
      <c r="W208" s="45">
        <f>VLOOKUP(A208,[1]Sheet1!$B$2:$X$234,23,FALSE)</f>
        <v>4</v>
      </c>
      <c r="X208" s="45">
        <f>VLOOKUP(A208,[1]Sheet1!$B$2:$AL$234,24,FALSE)</f>
        <v>10</v>
      </c>
      <c r="Y208" s="45">
        <f>VLOOKUP(A208,[1]Sheet1!$B$2:$AM$234,25,FALSE)</f>
        <v>104</v>
      </c>
      <c r="Z208" s="45">
        <f>VLOOKUP(A208,[1]Sheet1!$B$2:$AB$234,26,FALSE)</f>
        <v>11</v>
      </c>
      <c r="AA208" s="45">
        <f>VLOOKUP(A208,[1]Sheet1!$B$2:$AB$234,27,FALSE)</f>
        <v>84</v>
      </c>
      <c r="AB208" s="45">
        <f>VLOOKUP(A208,[1]Sheet1!$B$2:$AD$234,28,FALSE)</f>
        <v>6</v>
      </c>
      <c r="AC208" s="45">
        <f>VLOOKUP(A208,[1]Sheet1!$B$2:$AD$234,29,FALSE)</f>
        <v>25</v>
      </c>
      <c r="AD208" s="45">
        <f>VLOOKUP(A208,[1]Sheet1!$B$2:$AF$234,30,FALSE)</f>
        <v>8</v>
      </c>
      <c r="AE208" s="45">
        <f>VLOOKUP(A208,[1]Sheet1!$B$2:$AF$234,31,FALSE)</f>
        <v>535</v>
      </c>
      <c r="AF208" s="45">
        <f>VLOOKUP(A208,[1]Sheet1!$B$2:$AH$234,32,FALSE)</f>
        <v>9</v>
      </c>
      <c r="AG208" s="45">
        <f>VLOOKUP(A208,[1]Sheet1!$B$2:$AH$234,33,FALSE)</f>
        <v>135</v>
      </c>
      <c r="AH208" s="75" t="str">
        <f>VLOOKUP(A208,[1]Sheet1!$B$2:$AJ$234,34,FALSE)</f>
        <v>-</v>
      </c>
      <c r="AI208" s="75" t="str">
        <f>VLOOKUP(A208,[1]Sheet1!$B$2:$AJ$234,35,FALSE)</f>
        <v>-</v>
      </c>
      <c r="AJ208" s="45">
        <f>VLOOKUP(A208,[1]Sheet1!$B$2:$AL$234,36,FALSE)</f>
        <v>7</v>
      </c>
      <c r="AK208" s="45">
        <f>VLOOKUP(A208,[1]Sheet1!$B$2:$AL$234,37,FALSE)</f>
        <v>17</v>
      </c>
    </row>
    <row r="209" spans="1:37" ht="14.25" customHeight="1">
      <c r="A209" s="126" t="s">
        <v>22</v>
      </c>
      <c r="B209" s="81">
        <f>VLOOKUP(A209,[1]Sheet1!$B$2:$F$234,2,FALSE)</f>
        <v>115</v>
      </c>
      <c r="C209" s="81">
        <f>VLOOKUP(A209,[1]Sheet1!$B$2:$F$234,3,FALSE)</f>
        <v>892</v>
      </c>
      <c r="D209" s="75" t="str">
        <f>VLOOKUP(A209,[1]Sheet1!$B$2:$F$234,4,FALSE)</f>
        <v>-</v>
      </c>
      <c r="E209" s="75" t="str">
        <f>VLOOKUP(A209,[1]Sheet1!$B$2:$F$234,5,FALSE)</f>
        <v>-</v>
      </c>
      <c r="F209" s="75" t="str">
        <f>VLOOKUP(A209,[1]Sheet1!$B$2:$I$234,6,FALSE)</f>
        <v>-</v>
      </c>
      <c r="G209" s="75" t="str">
        <f>VLOOKUP(A209,[1]Sheet1!$B$2:$I$234,7,FALSE)</f>
        <v>-</v>
      </c>
      <c r="H209" s="45">
        <f>VLOOKUP(A209,[1]Sheet1!$B$2:$J$234,8,FALSE)</f>
        <v>7</v>
      </c>
      <c r="I209" s="45">
        <f>VLOOKUP(A209,[1]Sheet1!$B$2:$J$234,9,FALSE)</f>
        <v>40</v>
      </c>
      <c r="J209" s="45">
        <f>VLOOKUP(A209,[1]Sheet1!$B$2:$L$234,10,FALSE)</f>
        <v>2</v>
      </c>
      <c r="K209" s="45">
        <f>VLOOKUP(A209,[1]Sheet1!$B$2:$L$234,11,FALSE)</f>
        <v>12</v>
      </c>
      <c r="L209" s="75" t="str">
        <f>VLOOKUP(A209,[1]Sheet1!$B$2:$N$234,12,FALSE)</f>
        <v>-</v>
      </c>
      <c r="M209" s="75" t="str">
        <f>VLOOKUP(A209,[1]Sheet1!$B$2:$N$234,13,FALSE)</f>
        <v>-</v>
      </c>
      <c r="N209" s="75" t="str">
        <f>VLOOKUP(A209,[1]Sheet1!$B$2:$P$234,14,FALSE)</f>
        <v>-</v>
      </c>
      <c r="O209" s="75" t="str">
        <f>VLOOKUP(A209,[1]Sheet1!$B$2:$P$234,15,FALSE)</f>
        <v>-</v>
      </c>
      <c r="P209" s="45" t="str">
        <f>VLOOKUP(A209,[1]Sheet1!$B$2:$R$234,16,FALSE)</f>
        <v>-</v>
      </c>
      <c r="Q209" s="45" t="str">
        <f>VLOOKUP(A209,[1]Sheet1!$B$2:$R$234,17,FALSE)</f>
        <v>-</v>
      </c>
      <c r="R209" s="45">
        <f>VLOOKUP(A209,[1]Sheet1!$B$2:$T$234,18,FALSE)</f>
        <v>21</v>
      </c>
      <c r="S209" s="45">
        <f>VLOOKUP(A209,[1]Sheet1!$B$2:$T$234,19,FALSE)</f>
        <v>115</v>
      </c>
      <c r="T209" s="45">
        <f>VLOOKUP(A209,[1]Sheet1!$B$2:$V$234,20,FALSE)</f>
        <v>4</v>
      </c>
      <c r="U209" s="45">
        <f>VLOOKUP(A209,[1]Sheet1!$B$2:$V$234,21,FALSE)</f>
        <v>23</v>
      </c>
      <c r="V209" s="45">
        <f>VLOOKUP(A209,[1]Sheet1!$B$2:$X$234,22,FALSE)</f>
        <v>6</v>
      </c>
      <c r="W209" s="45">
        <f>VLOOKUP(A209,[1]Sheet1!$B$2:$X$234,23,FALSE)</f>
        <v>14</v>
      </c>
      <c r="X209" s="45">
        <f>VLOOKUP(A209,[1]Sheet1!$B$2:$AL$234,24,FALSE)</f>
        <v>7</v>
      </c>
      <c r="Y209" s="45">
        <f>VLOOKUP(A209,[1]Sheet1!$B$2:$AM$234,25,FALSE)</f>
        <v>33</v>
      </c>
      <c r="Z209" s="45">
        <f>VLOOKUP(A209,[1]Sheet1!$B$2:$AB$234,26,FALSE)</f>
        <v>13</v>
      </c>
      <c r="AA209" s="45">
        <f>VLOOKUP(A209,[1]Sheet1!$B$2:$AB$234,27,FALSE)</f>
        <v>178</v>
      </c>
      <c r="AB209" s="45">
        <f>VLOOKUP(A209,[1]Sheet1!$B$2:$AD$234,28,FALSE)</f>
        <v>20</v>
      </c>
      <c r="AC209" s="45">
        <f>VLOOKUP(A209,[1]Sheet1!$B$2:$AD$234,29,FALSE)</f>
        <v>98</v>
      </c>
      <c r="AD209" s="45">
        <f>VLOOKUP(A209,[1]Sheet1!$B$2:$AF$234,30,FALSE)</f>
        <v>9</v>
      </c>
      <c r="AE209" s="45">
        <f>VLOOKUP(A209,[1]Sheet1!$B$2:$AF$234,31,FALSE)</f>
        <v>56</v>
      </c>
      <c r="AF209" s="45">
        <f>VLOOKUP(A209,[1]Sheet1!$B$2:$AH$234,32,FALSE)</f>
        <v>10</v>
      </c>
      <c r="AG209" s="45">
        <f>VLOOKUP(A209,[1]Sheet1!$B$2:$AH$234,33,FALSE)</f>
        <v>134</v>
      </c>
      <c r="AH209" s="75">
        <f>VLOOKUP(A209,[1]Sheet1!$B$2:$AJ$234,34,FALSE)</f>
        <v>1</v>
      </c>
      <c r="AI209" s="75">
        <f>VLOOKUP(A209,[1]Sheet1!$B$2:$AJ$234,35,FALSE)</f>
        <v>7</v>
      </c>
      <c r="AJ209" s="45">
        <f>VLOOKUP(A209,[1]Sheet1!$B$2:$AL$234,36,FALSE)</f>
        <v>15</v>
      </c>
      <c r="AK209" s="45">
        <f>VLOOKUP(A209,[1]Sheet1!$B$2:$AL$234,37,FALSE)</f>
        <v>182</v>
      </c>
    </row>
    <row r="210" spans="1:37" ht="14.25" customHeight="1">
      <c r="A210" s="126" t="s">
        <v>459</v>
      </c>
      <c r="B210" s="81">
        <f>VLOOKUP(A210,[1]Sheet1!$B$2:$F$234,2,FALSE)</f>
        <v>57</v>
      </c>
      <c r="C210" s="81">
        <f>VLOOKUP(A210,[1]Sheet1!$B$2:$F$234,3,FALSE)</f>
        <v>371</v>
      </c>
      <c r="D210" s="75" t="str">
        <f>VLOOKUP(A210,[1]Sheet1!$B$2:$F$234,4,FALSE)</f>
        <v>-</v>
      </c>
      <c r="E210" s="75" t="str">
        <f>VLOOKUP(A210,[1]Sheet1!$B$2:$F$234,5,FALSE)</f>
        <v>-</v>
      </c>
      <c r="F210" s="75" t="str">
        <f>VLOOKUP(A210,[1]Sheet1!$B$2:$I$234,6,FALSE)</f>
        <v>-</v>
      </c>
      <c r="G210" s="75" t="str">
        <f>VLOOKUP(A210,[1]Sheet1!$B$2:$I$234,7,FALSE)</f>
        <v>-</v>
      </c>
      <c r="H210" s="45">
        <f>VLOOKUP(A210,[1]Sheet1!$B$2:$J$234,8,FALSE)</f>
        <v>2</v>
      </c>
      <c r="I210" s="45">
        <f>VLOOKUP(A210,[1]Sheet1!$B$2:$J$234,9,FALSE)</f>
        <v>11</v>
      </c>
      <c r="J210" s="45">
        <f>VLOOKUP(A210,[1]Sheet1!$B$2:$L$234,10,FALSE)</f>
        <v>4</v>
      </c>
      <c r="K210" s="45">
        <f>VLOOKUP(A210,[1]Sheet1!$B$2:$L$234,11,FALSE)</f>
        <v>17</v>
      </c>
      <c r="L210" s="75" t="str">
        <f>VLOOKUP(A210,[1]Sheet1!$B$2:$N$234,12,FALSE)</f>
        <v>-</v>
      </c>
      <c r="M210" s="75" t="str">
        <f>VLOOKUP(A210,[1]Sheet1!$B$2:$N$234,13,FALSE)</f>
        <v>-</v>
      </c>
      <c r="N210" s="75" t="str">
        <f>VLOOKUP(A210,[1]Sheet1!$B$2:$P$234,14,FALSE)</f>
        <v>-</v>
      </c>
      <c r="O210" s="75" t="str">
        <f>VLOOKUP(A210,[1]Sheet1!$B$2:$P$234,15,FALSE)</f>
        <v>-</v>
      </c>
      <c r="P210" s="45" t="str">
        <f>VLOOKUP(A210,[1]Sheet1!$B$2:$R$234,16,FALSE)</f>
        <v>-</v>
      </c>
      <c r="Q210" s="45" t="str">
        <f>VLOOKUP(A210,[1]Sheet1!$B$2:$R$234,17,FALSE)</f>
        <v>-</v>
      </c>
      <c r="R210" s="45">
        <f>VLOOKUP(A210,[1]Sheet1!$B$2:$T$234,18,FALSE)</f>
        <v>20</v>
      </c>
      <c r="S210" s="45">
        <f>VLOOKUP(A210,[1]Sheet1!$B$2:$T$234,19,FALSE)</f>
        <v>137</v>
      </c>
      <c r="T210" s="45" t="str">
        <f>VLOOKUP(A210,[1]Sheet1!$B$2:$V$234,20,FALSE)</f>
        <v>-</v>
      </c>
      <c r="U210" s="45" t="str">
        <f>VLOOKUP(A210,[1]Sheet1!$B$2:$V$234,21,FALSE)</f>
        <v>-</v>
      </c>
      <c r="V210" s="45">
        <f>VLOOKUP(A210,[1]Sheet1!$B$2:$X$234,22,FALSE)</f>
        <v>2</v>
      </c>
      <c r="W210" s="45">
        <f>VLOOKUP(A210,[1]Sheet1!$B$2:$X$234,23,FALSE)</f>
        <v>5</v>
      </c>
      <c r="X210" s="45">
        <f>VLOOKUP(A210,[1]Sheet1!$B$2:$AL$234,24,FALSE)</f>
        <v>4</v>
      </c>
      <c r="Y210" s="45">
        <f>VLOOKUP(A210,[1]Sheet1!$B$2:$AM$234,25,FALSE)</f>
        <v>14</v>
      </c>
      <c r="Z210" s="45">
        <f>VLOOKUP(A210,[1]Sheet1!$B$2:$AB$234,26,FALSE)</f>
        <v>8</v>
      </c>
      <c r="AA210" s="45">
        <f>VLOOKUP(A210,[1]Sheet1!$B$2:$AB$234,27,FALSE)</f>
        <v>80</v>
      </c>
      <c r="AB210" s="45">
        <f>VLOOKUP(A210,[1]Sheet1!$B$2:$AD$234,28,FALSE)</f>
        <v>5</v>
      </c>
      <c r="AC210" s="45">
        <f>VLOOKUP(A210,[1]Sheet1!$B$2:$AD$234,29,FALSE)</f>
        <v>18</v>
      </c>
      <c r="AD210" s="45">
        <f>VLOOKUP(A210,[1]Sheet1!$B$2:$AF$234,30,FALSE)</f>
        <v>2</v>
      </c>
      <c r="AE210" s="45">
        <f>VLOOKUP(A210,[1]Sheet1!$B$2:$AF$234,31,FALSE)</f>
        <v>13</v>
      </c>
      <c r="AF210" s="45">
        <f>VLOOKUP(A210,[1]Sheet1!$B$2:$AH$234,32,FALSE)</f>
        <v>5</v>
      </c>
      <c r="AG210" s="45">
        <f>VLOOKUP(A210,[1]Sheet1!$B$2:$AH$234,33,FALSE)</f>
        <v>29</v>
      </c>
      <c r="AH210" s="75">
        <f>VLOOKUP(A210,[1]Sheet1!$B$2:$AJ$234,34,FALSE)</f>
        <v>1</v>
      </c>
      <c r="AI210" s="75">
        <f>VLOOKUP(A210,[1]Sheet1!$B$2:$AJ$234,35,FALSE)</f>
        <v>5</v>
      </c>
      <c r="AJ210" s="45">
        <f>VLOOKUP(A210,[1]Sheet1!$B$2:$AL$234,36,FALSE)</f>
        <v>4</v>
      </c>
      <c r="AK210" s="45">
        <f>VLOOKUP(A210,[1]Sheet1!$B$2:$AL$234,37,FALSE)</f>
        <v>42</v>
      </c>
    </row>
    <row r="211" spans="1:37" ht="14.25" customHeight="1">
      <c r="A211" s="126" t="s">
        <v>290</v>
      </c>
      <c r="B211" s="81">
        <f>VLOOKUP(A211,[1]Sheet1!$B$2:$F$234,2,FALSE)</f>
        <v>88</v>
      </c>
      <c r="C211" s="81">
        <f>VLOOKUP(A211,[1]Sheet1!$B$2:$F$234,3,FALSE)</f>
        <v>1483</v>
      </c>
      <c r="D211" s="75">
        <f>VLOOKUP(A211,[1]Sheet1!$B$2:$F$234,4,FALSE)</f>
        <v>1</v>
      </c>
      <c r="E211" s="75">
        <f>VLOOKUP(A211,[1]Sheet1!$B$2:$F$234,5,FALSE)</f>
        <v>4</v>
      </c>
      <c r="F211" s="75" t="str">
        <f>VLOOKUP(A211,[1]Sheet1!$B$2:$I$234,6,FALSE)</f>
        <v>-</v>
      </c>
      <c r="G211" s="75" t="str">
        <f>VLOOKUP(A211,[1]Sheet1!$B$2:$I$234,7,FALSE)</f>
        <v>-</v>
      </c>
      <c r="H211" s="45">
        <f>VLOOKUP(A211,[1]Sheet1!$B$2:$J$234,8,FALSE)</f>
        <v>18</v>
      </c>
      <c r="I211" s="45">
        <f>VLOOKUP(A211,[1]Sheet1!$B$2:$J$234,9,FALSE)</f>
        <v>120</v>
      </c>
      <c r="J211" s="45">
        <f>VLOOKUP(A211,[1]Sheet1!$B$2:$L$234,10,FALSE)</f>
        <v>16</v>
      </c>
      <c r="K211" s="45">
        <f>VLOOKUP(A211,[1]Sheet1!$B$2:$L$234,11,FALSE)</f>
        <v>674</v>
      </c>
      <c r="L211" s="75" t="str">
        <f>VLOOKUP(A211,[1]Sheet1!$B$2:$N$234,12,FALSE)</f>
        <v>-</v>
      </c>
      <c r="M211" s="75" t="str">
        <f>VLOOKUP(A211,[1]Sheet1!$B$2:$N$234,13,FALSE)</f>
        <v>-</v>
      </c>
      <c r="N211" s="75">
        <f>VLOOKUP(A211,[1]Sheet1!$B$2:$P$234,14,FALSE)</f>
        <v>1</v>
      </c>
      <c r="O211" s="75">
        <f>VLOOKUP(A211,[1]Sheet1!$B$2:$P$234,15,FALSE)</f>
        <v>4</v>
      </c>
      <c r="P211" s="45">
        <f>VLOOKUP(A211,[1]Sheet1!$B$2:$R$234,16,FALSE)</f>
        <v>10</v>
      </c>
      <c r="Q211" s="45">
        <f>VLOOKUP(A211,[1]Sheet1!$B$2:$R$234,17,FALSE)</f>
        <v>253</v>
      </c>
      <c r="R211" s="45">
        <f>VLOOKUP(A211,[1]Sheet1!$B$2:$T$234,18,FALSE)</f>
        <v>19</v>
      </c>
      <c r="S211" s="45">
        <f>VLOOKUP(A211,[1]Sheet1!$B$2:$T$234,19,FALSE)</f>
        <v>123</v>
      </c>
      <c r="T211" s="45" t="str">
        <f>VLOOKUP(A211,[1]Sheet1!$B$2:$V$234,20,FALSE)</f>
        <v>-</v>
      </c>
      <c r="U211" s="45" t="str">
        <f>VLOOKUP(A211,[1]Sheet1!$B$2:$V$234,21,FALSE)</f>
        <v>-</v>
      </c>
      <c r="V211" s="45">
        <f>VLOOKUP(A211,[1]Sheet1!$B$2:$X$234,22,FALSE)</f>
        <v>3</v>
      </c>
      <c r="W211" s="45">
        <f>VLOOKUP(A211,[1]Sheet1!$B$2:$X$234,23,FALSE)</f>
        <v>10</v>
      </c>
      <c r="X211" s="45">
        <f>VLOOKUP(A211,[1]Sheet1!$B$2:$AL$234,24,FALSE)</f>
        <v>2</v>
      </c>
      <c r="Y211" s="45">
        <f>VLOOKUP(A211,[1]Sheet1!$B$2:$AM$234,25,FALSE)</f>
        <v>37</v>
      </c>
      <c r="Z211" s="45" t="str">
        <f>VLOOKUP(A211,[1]Sheet1!$B$2:$AB$234,26,FALSE)</f>
        <v>-</v>
      </c>
      <c r="AA211" s="45" t="str">
        <f>VLOOKUP(A211,[1]Sheet1!$B$2:$AB$234,27,FALSE)</f>
        <v>-</v>
      </c>
      <c r="AB211" s="45">
        <f>VLOOKUP(A211,[1]Sheet1!$B$2:$AD$234,28,FALSE)</f>
        <v>6</v>
      </c>
      <c r="AC211" s="45">
        <f>VLOOKUP(A211,[1]Sheet1!$B$2:$AD$234,29,FALSE)</f>
        <v>66</v>
      </c>
      <c r="AD211" s="45" t="str">
        <f>VLOOKUP(A211,[1]Sheet1!$B$2:$AF$234,30,FALSE)</f>
        <v>-</v>
      </c>
      <c r="AE211" s="45" t="str">
        <f>VLOOKUP(A211,[1]Sheet1!$B$2:$AF$234,31,FALSE)</f>
        <v>-</v>
      </c>
      <c r="AF211" s="45">
        <f>VLOOKUP(A211,[1]Sheet1!$B$2:$AH$234,32,FALSE)</f>
        <v>4</v>
      </c>
      <c r="AG211" s="45">
        <f>VLOOKUP(A211,[1]Sheet1!$B$2:$AH$234,33,FALSE)</f>
        <v>111</v>
      </c>
      <c r="AH211" s="75" t="str">
        <f>VLOOKUP(A211,[1]Sheet1!$B$2:$AJ$234,34,FALSE)</f>
        <v>-</v>
      </c>
      <c r="AI211" s="75" t="str">
        <f>VLOOKUP(A211,[1]Sheet1!$B$2:$AJ$234,35,FALSE)</f>
        <v>-</v>
      </c>
      <c r="AJ211" s="45">
        <f>VLOOKUP(A211,[1]Sheet1!$B$2:$AL$234,36,FALSE)</f>
        <v>8</v>
      </c>
      <c r="AK211" s="45">
        <f>VLOOKUP(A211,[1]Sheet1!$B$2:$AL$234,37,FALSE)</f>
        <v>81</v>
      </c>
    </row>
    <row r="212" spans="1:37" ht="14.25" customHeight="1">
      <c r="A212" s="126" t="s">
        <v>292</v>
      </c>
      <c r="B212" s="81">
        <f>VLOOKUP(A212,[1]Sheet1!$B$2:$F$234,2,FALSE)</f>
        <v>20</v>
      </c>
      <c r="C212" s="81">
        <f>VLOOKUP(A212,[1]Sheet1!$B$2:$F$234,3,FALSE)</f>
        <v>92</v>
      </c>
      <c r="D212" s="75" t="str">
        <f>VLOOKUP(A212,[1]Sheet1!$B$2:$F$234,4,FALSE)</f>
        <v>-</v>
      </c>
      <c r="E212" s="75" t="str">
        <f>VLOOKUP(A212,[1]Sheet1!$B$2:$F$234,5,FALSE)</f>
        <v>-</v>
      </c>
      <c r="F212" s="75" t="str">
        <f>VLOOKUP(A212,[1]Sheet1!$B$2:$I$234,6,FALSE)</f>
        <v>-</v>
      </c>
      <c r="G212" s="75" t="str">
        <f>VLOOKUP(A212,[1]Sheet1!$B$2:$I$234,7,FALSE)</f>
        <v>-</v>
      </c>
      <c r="H212" s="45">
        <f>VLOOKUP(A212,[1]Sheet1!$B$2:$J$234,8,FALSE)</f>
        <v>1</v>
      </c>
      <c r="I212" s="45">
        <f>VLOOKUP(A212,[1]Sheet1!$B$2:$J$234,9,FALSE)</f>
        <v>1</v>
      </c>
      <c r="J212" s="45">
        <f>VLOOKUP(A212,[1]Sheet1!$B$2:$L$234,10,FALSE)</f>
        <v>1</v>
      </c>
      <c r="K212" s="45">
        <f>VLOOKUP(A212,[1]Sheet1!$B$2:$L$234,11,FALSE)</f>
        <v>1</v>
      </c>
      <c r="L212" s="75" t="str">
        <f>VLOOKUP(A212,[1]Sheet1!$B$2:$N$234,12,FALSE)</f>
        <v>-</v>
      </c>
      <c r="M212" s="75" t="str">
        <f>VLOOKUP(A212,[1]Sheet1!$B$2:$N$234,13,FALSE)</f>
        <v>-</v>
      </c>
      <c r="N212" s="75" t="str">
        <f>VLOOKUP(A212,[1]Sheet1!$B$2:$P$234,14,FALSE)</f>
        <v>-</v>
      </c>
      <c r="O212" s="75" t="str">
        <f>VLOOKUP(A212,[1]Sheet1!$B$2:$P$234,15,FALSE)</f>
        <v>-</v>
      </c>
      <c r="P212" s="45">
        <f>VLOOKUP(A212,[1]Sheet1!$B$2:$R$234,16,FALSE)</f>
        <v>1</v>
      </c>
      <c r="Q212" s="45">
        <f>VLOOKUP(A212,[1]Sheet1!$B$2:$R$234,17,FALSE)</f>
        <v>9</v>
      </c>
      <c r="R212" s="45">
        <f>VLOOKUP(A212,[1]Sheet1!$B$2:$T$234,18,FALSE)</f>
        <v>5</v>
      </c>
      <c r="S212" s="45">
        <f>VLOOKUP(A212,[1]Sheet1!$B$2:$T$234,19,FALSE)</f>
        <v>12</v>
      </c>
      <c r="T212" s="45" t="str">
        <f>VLOOKUP(A212,[1]Sheet1!$B$2:$V$234,20,FALSE)</f>
        <v>-</v>
      </c>
      <c r="U212" s="45" t="str">
        <f>VLOOKUP(A212,[1]Sheet1!$B$2:$V$234,21,FALSE)</f>
        <v>-</v>
      </c>
      <c r="V212" s="45">
        <f>VLOOKUP(A212,[1]Sheet1!$B$2:$X$234,22,FALSE)</f>
        <v>1</v>
      </c>
      <c r="W212" s="45">
        <f>VLOOKUP(A212,[1]Sheet1!$B$2:$X$234,23,FALSE)</f>
        <v>1</v>
      </c>
      <c r="X212" s="45">
        <f>VLOOKUP(A212,[1]Sheet1!$B$2:$AL$234,24,FALSE)</f>
        <v>2</v>
      </c>
      <c r="Y212" s="45">
        <f>VLOOKUP(A212,[1]Sheet1!$B$2:$AM$234,25,FALSE)</f>
        <v>3</v>
      </c>
      <c r="Z212" s="45" t="str">
        <f>VLOOKUP(A212,[1]Sheet1!$B$2:$AB$234,26,FALSE)</f>
        <v>-</v>
      </c>
      <c r="AA212" s="45" t="str">
        <f>VLOOKUP(A212,[1]Sheet1!$B$2:$AB$234,27,FALSE)</f>
        <v>-</v>
      </c>
      <c r="AB212" s="45">
        <f>VLOOKUP(A212,[1]Sheet1!$B$2:$AD$234,28,FALSE)</f>
        <v>6</v>
      </c>
      <c r="AC212" s="45">
        <f>VLOOKUP(A212,[1]Sheet1!$B$2:$AD$234,29,FALSE)</f>
        <v>28</v>
      </c>
      <c r="AD212" s="45">
        <f>VLOOKUP(A212,[1]Sheet1!$B$2:$AF$234,30,FALSE)</f>
        <v>1</v>
      </c>
      <c r="AE212" s="45">
        <f>VLOOKUP(A212,[1]Sheet1!$B$2:$AF$234,31,FALSE)</f>
        <v>12</v>
      </c>
      <c r="AF212" s="45">
        <f>VLOOKUP(A212,[1]Sheet1!$B$2:$AH$234,32,FALSE)</f>
        <v>1</v>
      </c>
      <c r="AG212" s="45">
        <f>VLOOKUP(A212,[1]Sheet1!$B$2:$AH$234,33,FALSE)</f>
        <v>6</v>
      </c>
      <c r="AH212" s="75" t="str">
        <f>VLOOKUP(A212,[1]Sheet1!$B$2:$AJ$234,34,FALSE)</f>
        <v>-</v>
      </c>
      <c r="AI212" s="75" t="str">
        <f>VLOOKUP(A212,[1]Sheet1!$B$2:$AJ$234,35,FALSE)</f>
        <v>-</v>
      </c>
      <c r="AJ212" s="45">
        <f>VLOOKUP(A212,[1]Sheet1!$B$2:$AL$234,36,FALSE)</f>
        <v>1</v>
      </c>
      <c r="AK212" s="45">
        <f>VLOOKUP(A212,[1]Sheet1!$B$2:$AL$234,37,FALSE)</f>
        <v>19</v>
      </c>
    </row>
    <row r="213" spans="1:37" ht="14.25" customHeight="1">
      <c r="A213" s="126" t="s">
        <v>460</v>
      </c>
      <c r="B213" s="81">
        <f>VLOOKUP(A213,[1]Sheet1!$B$2:$F$234,2,FALSE)</f>
        <v>20</v>
      </c>
      <c r="C213" s="81">
        <f>VLOOKUP(A213,[1]Sheet1!$B$2:$F$234,3,FALSE)</f>
        <v>87</v>
      </c>
      <c r="D213" s="75" t="str">
        <f>VLOOKUP(A213,[1]Sheet1!$B$2:$F$234,4,FALSE)</f>
        <v>-</v>
      </c>
      <c r="E213" s="75" t="str">
        <f>VLOOKUP(A213,[1]Sheet1!$B$2:$F$234,5,FALSE)</f>
        <v>-</v>
      </c>
      <c r="F213" s="75" t="str">
        <f>VLOOKUP(A213,[1]Sheet1!$B$2:$I$234,6,FALSE)</f>
        <v>-</v>
      </c>
      <c r="G213" s="75" t="str">
        <f>VLOOKUP(A213,[1]Sheet1!$B$2:$I$234,7,FALSE)</f>
        <v>-</v>
      </c>
      <c r="H213" s="45">
        <f>VLOOKUP(A213,[1]Sheet1!$B$2:$J$234,8,FALSE)</f>
        <v>3</v>
      </c>
      <c r="I213" s="45">
        <f>VLOOKUP(A213,[1]Sheet1!$B$2:$J$234,9,FALSE)</f>
        <v>16</v>
      </c>
      <c r="J213" s="45">
        <f>VLOOKUP(A213,[1]Sheet1!$B$2:$L$234,10,FALSE)</f>
        <v>2</v>
      </c>
      <c r="K213" s="45">
        <f>VLOOKUP(A213,[1]Sheet1!$B$2:$L$234,11,FALSE)</f>
        <v>10</v>
      </c>
      <c r="L213" s="75" t="str">
        <f>VLOOKUP(A213,[1]Sheet1!$B$2:$N$234,12,FALSE)</f>
        <v>-</v>
      </c>
      <c r="M213" s="75" t="str">
        <f>VLOOKUP(A213,[1]Sheet1!$B$2:$N$234,13,FALSE)</f>
        <v>-</v>
      </c>
      <c r="N213" s="75" t="str">
        <f>VLOOKUP(A213,[1]Sheet1!$B$2:$P$234,14,FALSE)</f>
        <v>-</v>
      </c>
      <c r="O213" s="75" t="str">
        <f>VLOOKUP(A213,[1]Sheet1!$B$2:$P$234,15,FALSE)</f>
        <v>-</v>
      </c>
      <c r="P213" s="45" t="str">
        <f>VLOOKUP(A213,[1]Sheet1!$B$2:$R$234,16,FALSE)</f>
        <v>-</v>
      </c>
      <c r="Q213" s="45" t="str">
        <f>VLOOKUP(A213,[1]Sheet1!$B$2:$R$234,17,FALSE)</f>
        <v>-</v>
      </c>
      <c r="R213" s="45">
        <f>VLOOKUP(A213,[1]Sheet1!$B$2:$T$234,18,FALSE)</f>
        <v>5</v>
      </c>
      <c r="S213" s="45">
        <f>VLOOKUP(A213,[1]Sheet1!$B$2:$T$234,19,FALSE)</f>
        <v>32</v>
      </c>
      <c r="T213" s="45">
        <f>VLOOKUP(A213,[1]Sheet1!$B$2:$V$234,20,FALSE)</f>
        <v>1</v>
      </c>
      <c r="U213" s="45">
        <f>VLOOKUP(A213,[1]Sheet1!$B$2:$V$234,21,FALSE)</f>
        <v>1</v>
      </c>
      <c r="V213" s="45" t="str">
        <f>VLOOKUP(A213,[1]Sheet1!$B$2:$X$234,22,FALSE)</f>
        <v>-</v>
      </c>
      <c r="W213" s="45" t="str">
        <f>VLOOKUP(A213,[1]Sheet1!$B$2:$X$234,23,FALSE)</f>
        <v>-</v>
      </c>
      <c r="X213" s="45">
        <f>VLOOKUP(A213,[1]Sheet1!$B$2:$AL$234,24,FALSE)</f>
        <v>1</v>
      </c>
      <c r="Y213" s="45">
        <f>VLOOKUP(A213,[1]Sheet1!$B$2:$AM$234,25,FALSE)</f>
        <v>5</v>
      </c>
      <c r="Z213" s="45">
        <f>VLOOKUP(A213,[1]Sheet1!$B$2:$AB$234,26,FALSE)</f>
        <v>1</v>
      </c>
      <c r="AA213" s="45">
        <f>VLOOKUP(A213,[1]Sheet1!$B$2:$AB$234,27,FALSE)</f>
        <v>3</v>
      </c>
      <c r="AB213" s="45">
        <f>VLOOKUP(A213,[1]Sheet1!$B$2:$AD$234,28,FALSE)</f>
        <v>4</v>
      </c>
      <c r="AC213" s="45">
        <f>VLOOKUP(A213,[1]Sheet1!$B$2:$AD$234,29,FALSE)</f>
        <v>7</v>
      </c>
      <c r="AD213" s="45" t="str">
        <f>VLOOKUP(A213,[1]Sheet1!$B$2:$AF$234,30,FALSE)</f>
        <v>-</v>
      </c>
      <c r="AE213" s="45" t="str">
        <f>VLOOKUP(A213,[1]Sheet1!$B$2:$AF$234,31,FALSE)</f>
        <v>-</v>
      </c>
      <c r="AF213" s="45">
        <f>VLOOKUP(A213,[1]Sheet1!$B$2:$AH$234,32,FALSE)</f>
        <v>1</v>
      </c>
      <c r="AG213" s="45">
        <f>VLOOKUP(A213,[1]Sheet1!$B$2:$AH$234,33,FALSE)</f>
        <v>7</v>
      </c>
      <c r="AH213" s="75" t="str">
        <f>VLOOKUP(A213,[1]Sheet1!$B$2:$AJ$234,34,FALSE)</f>
        <v>-</v>
      </c>
      <c r="AI213" s="75" t="str">
        <f>VLOOKUP(A213,[1]Sheet1!$B$2:$AJ$234,35,FALSE)</f>
        <v>-</v>
      </c>
      <c r="AJ213" s="45">
        <f>VLOOKUP(A213,[1]Sheet1!$B$2:$AL$234,36,FALSE)</f>
        <v>2</v>
      </c>
      <c r="AK213" s="45">
        <f>VLOOKUP(A213,[1]Sheet1!$B$2:$AL$234,37,FALSE)</f>
        <v>6</v>
      </c>
    </row>
    <row r="214" spans="1:37" ht="14.25" customHeight="1">
      <c r="A214" s="126" t="s">
        <v>258</v>
      </c>
      <c r="B214" s="81">
        <f>VLOOKUP(A214,[1]Sheet1!$B$2:$F$234,2,FALSE)</f>
        <v>6</v>
      </c>
      <c r="C214" s="81">
        <f>VLOOKUP(A214,[1]Sheet1!$B$2:$F$234,3,FALSE)</f>
        <v>29</v>
      </c>
      <c r="D214" s="75" t="str">
        <f>VLOOKUP(A214,[1]Sheet1!$B$2:$F$234,4,FALSE)</f>
        <v>-</v>
      </c>
      <c r="E214" s="75" t="str">
        <f>VLOOKUP(A214,[1]Sheet1!$B$2:$F$234,5,FALSE)</f>
        <v>-</v>
      </c>
      <c r="F214" s="75" t="str">
        <f>VLOOKUP(A214,[1]Sheet1!$B$2:$I$234,6,FALSE)</f>
        <v>-</v>
      </c>
      <c r="G214" s="75" t="str">
        <f>VLOOKUP(A214,[1]Sheet1!$B$2:$I$234,7,FALSE)</f>
        <v>-</v>
      </c>
      <c r="H214" s="45" t="str">
        <f>VLOOKUP(A214,[1]Sheet1!$B$2:$J$234,8,FALSE)</f>
        <v>-</v>
      </c>
      <c r="I214" s="45" t="str">
        <f>VLOOKUP(A214,[1]Sheet1!$B$2:$J$234,9,FALSE)</f>
        <v>-</v>
      </c>
      <c r="J214" s="45" t="str">
        <f>VLOOKUP(A214,[1]Sheet1!$B$2:$L$234,10,FALSE)</f>
        <v>-</v>
      </c>
      <c r="K214" s="45" t="str">
        <f>VLOOKUP(A214,[1]Sheet1!$B$2:$L$234,11,FALSE)</f>
        <v>-</v>
      </c>
      <c r="L214" s="75" t="str">
        <f>VLOOKUP(A214,[1]Sheet1!$B$2:$N$234,12,FALSE)</f>
        <v>-</v>
      </c>
      <c r="M214" s="75" t="str">
        <f>VLOOKUP(A214,[1]Sheet1!$B$2:$N$234,13,FALSE)</f>
        <v>-</v>
      </c>
      <c r="N214" s="75" t="str">
        <f>VLOOKUP(A214,[1]Sheet1!$B$2:$P$234,14,FALSE)</f>
        <v>-</v>
      </c>
      <c r="O214" s="75" t="str">
        <f>VLOOKUP(A214,[1]Sheet1!$B$2:$P$234,15,FALSE)</f>
        <v>-</v>
      </c>
      <c r="P214" s="45" t="str">
        <f>VLOOKUP(A214,[1]Sheet1!$B$2:$R$234,16,FALSE)</f>
        <v>-</v>
      </c>
      <c r="Q214" s="45" t="str">
        <f>VLOOKUP(A214,[1]Sheet1!$B$2:$R$234,17,FALSE)</f>
        <v>-</v>
      </c>
      <c r="R214" s="45">
        <f>VLOOKUP(A214,[1]Sheet1!$B$2:$T$234,18,FALSE)</f>
        <v>1</v>
      </c>
      <c r="S214" s="45">
        <f>VLOOKUP(A214,[1]Sheet1!$B$2:$T$234,19,FALSE)</f>
        <v>4</v>
      </c>
      <c r="T214" s="45" t="str">
        <f>VLOOKUP(A214,[1]Sheet1!$B$2:$V$234,20,FALSE)</f>
        <v>-</v>
      </c>
      <c r="U214" s="45" t="str">
        <f>VLOOKUP(A214,[1]Sheet1!$B$2:$V$234,21,FALSE)</f>
        <v>-</v>
      </c>
      <c r="V214" s="45">
        <f>VLOOKUP(A214,[1]Sheet1!$B$2:$X$234,22,FALSE)</f>
        <v>3</v>
      </c>
      <c r="W214" s="45">
        <f>VLOOKUP(A214,[1]Sheet1!$B$2:$X$234,23,FALSE)</f>
        <v>12</v>
      </c>
      <c r="X214" s="45" t="str">
        <f>VLOOKUP(A214,[1]Sheet1!$B$2:$AL$234,24,FALSE)</f>
        <v>-</v>
      </c>
      <c r="Y214" s="45" t="str">
        <f>VLOOKUP(A214,[1]Sheet1!$B$2:$AM$234,25,FALSE)</f>
        <v>-</v>
      </c>
      <c r="Z214" s="45" t="str">
        <f>VLOOKUP(A214,[1]Sheet1!$B$2:$AB$234,26,FALSE)</f>
        <v>-</v>
      </c>
      <c r="AA214" s="45" t="str">
        <f>VLOOKUP(A214,[1]Sheet1!$B$2:$AB$234,27,FALSE)</f>
        <v>-</v>
      </c>
      <c r="AB214" s="45">
        <f>VLOOKUP(A214,[1]Sheet1!$B$2:$AD$234,28,FALSE)</f>
        <v>1</v>
      </c>
      <c r="AC214" s="45">
        <f>VLOOKUP(A214,[1]Sheet1!$B$2:$AD$234,29,FALSE)</f>
        <v>10</v>
      </c>
      <c r="AD214" s="45" t="str">
        <f>VLOOKUP(A214,[1]Sheet1!$B$2:$AF$234,30,FALSE)</f>
        <v>-</v>
      </c>
      <c r="AE214" s="45" t="str">
        <f>VLOOKUP(A214,[1]Sheet1!$B$2:$AF$234,31,FALSE)</f>
        <v>-</v>
      </c>
      <c r="AF214" s="45">
        <f>VLOOKUP(A214,[1]Sheet1!$B$2:$AH$234,32,FALSE)</f>
        <v>1</v>
      </c>
      <c r="AG214" s="45">
        <f>VLOOKUP(A214,[1]Sheet1!$B$2:$AH$234,33,FALSE)</f>
        <v>3</v>
      </c>
      <c r="AH214" s="75" t="str">
        <f>VLOOKUP(A214,[1]Sheet1!$B$2:$AJ$234,34,FALSE)</f>
        <v>-</v>
      </c>
      <c r="AI214" s="75" t="str">
        <f>VLOOKUP(A214,[1]Sheet1!$B$2:$AJ$234,35,FALSE)</f>
        <v>-</v>
      </c>
      <c r="AJ214" s="45" t="str">
        <f>VLOOKUP(A214,[1]Sheet1!$B$2:$AL$234,36,FALSE)</f>
        <v>-</v>
      </c>
      <c r="AK214" s="45" t="str">
        <f>VLOOKUP(A214,[1]Sheet1!$B$2:$AL$234,37,FALSE)</f>
        <v>-</v>
      </c>
    </row>
    <row r="215" spans="1:37" ht="14.25" customHeight="1">
      <c r="A215" s="126" t="s">
        <v>294</v>
      </c>
      <c r="B215" s="81">
        <f>VLOOKUP(A215,[1]Sheet1!$B$2:$F$234,2,FALSE)</f>
        <v>643</v>
      </c>
      <c r="C215" s="81">
        <f>VLOOKUP(A215,[1]Sheet1!$B$2:$F$234,3,FALSE)</f>
        <v>6814</v>
      </c>
      <c r="D215" s="75" t="str">
        <f>VLOOKUP(A215,[1]Sheet1!$B$2:$F$234,4,FALSE)</f>
        <v>-</v>
      </c>
      <c r="E215" s="75" t="str">
        <f>VLOOKUP(A215,[1]Sheet1!$B$2:$F$234,5,FALSE)</f>
        <v>-</v>
      </c>
      <c r="F215" s="75" t="str">
        <f>VLOOKUP(A215,[1]Sheet1!$B$2:$I$234,6,FALSE)</f>
        <v>-</v>
      </c>
      <c r="G215" s="75" t="str">
        <f>VLOOKUP(A215,[1]Sheet1!$B$2:$I$234,7,FALSE)</f>
        <v>-</v>
      </c>
      <c r="H215" s="45">
        <f>VLOOKUP(A215,[1]Sheet1!$B$2:$J$234,8,FALSE)</f>
        <v>57</v>
      </c>
      <c r="I215" s="45">
        <f>VLOOKUP(A215,[1]Sheet1!$B$2:$J$234,9,FALSE)</f>
        <v>596</v>
      </c>
      <c r="J215" s="45">
        <f>VLOOKUP(A215,[1]Sheet1!$B$2:$L$234,10,FALSE)</f>
        <v>22</v>
      </c>
      <c r="K215" s="45">
        <f>VLOOKUP(A215,[1]Sheet1!$B$2:$L$234,11,FALSE)</f>
        <v>597</v>
      </c>
      <c r="L215" s="75" t="str">
        <f>VLOOKUP(A215,[1]Sheet1!$B$2:$N$234,12,FALSE)</f>
        <v>-</v>
      </c>
      <c r="M215" s="75" t="str">
        <f>VLOOKUP(A215,[1]Sheet1!$B$2:$N$234,13,FALSE)</f>
        <v>-</v>
      </c>
      <c r="N215" s="75">
        <f>VLOOKUP(A215,[1]Sheet1!$B$2:$P$234,14,FALSE)</f>
        <v>10</v>
      </c>
      <c r="O215" s="75">
        <f>VLOOKUP(A215,[1]Sheet1!$B$2:$P$234,15,FALSE)</f>
        <v>92</v>
      </c>
      <c r="P215" s="45">
        <f>VLOOKUP(A215,[1]Sheet1!$B$2:$R$234,16,FALSE)</f>
        <v>5</v>
      </c>
      <c r="Q215" s="45">
        <f>VLOOKUP(A215,[1]Sheet1!$B$2:$R$234,17,FALSE)</f>
        <v>148</v>
      </c>
      <c r="R215" s="45">
        <f>VLOOKUP(A215,[1]Sheet1!$B$2:$T$234,18,FALSE)</f>
        <v>178</v>
      </c>
      <c r="S215" s="45">
        <f>VLOOKUP(A215,[1]Sheet1!$B$2:$T$234,19,FALSE)</f>
        <v>2169</v>
      </c>
      <c r="T215" s="45">
        <f>VLOOKUP(A215,[1]Sheet1!$B$2:$V$234,20,FALSE)</f>
        <v>17</v>
      </c>
      <c r="U215" s="45">
        <f>VLOOKUP(A215,[1]Sheet1!$B$2:$V$234,21,FALSE)</f>
        <v>260</v>
      </c>
      <c r="V215" s="45">
        <f>VLOOKUP(A215,[1]Sheet1!$B$2:$X$234,22,FALSE)</f>
        <v>80</v>
      </c>
      <c r="W215" s="45">
        <f>VLOOKUP(A215,[1]Sheet1!$B$2:$X$234,23,FALSE)</f>
        <v>233</v>
      </c>
      <c r="X215" s="45">
        <f>VLOOKUP(A215,[1]Sheet1!$B$2:$AL$234,24,FALSE)</f>
        <v>46</v>
      </c>
      <c r="Y215" s="45">
        <f>VLOOKUP(A215,[1]Sheet1!$B$2:$AM$234,25,FALSE)</f>
        <v>358</v>
      </c>
      <c r="Z215" s="45">
        <f>VLOOKUP(A215,[1]Sheet1!$B$2:$AB$234,26,FALSE)</f>
        <v>42</v>
      </c>
      <c r="AA215" s="45">
        <f>VLOOKUP(A215,[1]Sheet1!$B$2:$AB$234,27,FALSE)</f>
        <v>448</v>
      </c>
      <c r="AB215" s="45">
        <f>VLOOKUP(A215,[1]Sheet1!$B$2:$AD$234,28,FALSE)</f>
        <v>80</v>
      </c>
      <c r="AC215" s="45">
        <f>VLOOKUP(A215,[1]Sheet1!$B$2:$AD$234,29,FALSE)</f>
        <v>525</v>
      </c>
      <c r="AD215" s="45">
        <f>VLOOKUP(A215,[1]Sheet1!$B$2:$AF$234,30,FALSE)</f>
        <v>18</v>
      </c>
      <c r="AE215" s="45">
        <f>VLOOKUP(A215,[1]Sheet1!$B$2:$AF$234,31,FALSE)</f>
        <v>120</v>
      </c>
      <c r="AF215" s="45">
        <f>VLOOKUP(A215,[1]Sheet1!$B$2:$AH$234,32,FALSE)</f>
        <v>52</v>
      </c>
      <c r="AG215" s="45">
        <f>VLOOKUP(A215,[1]Sheet1!$B$2:$AH$234,33,FALSE)</f>
        <v>844</v>
      </c>
      <c r="AH215" s="75">
        <f>VLOOKUP(A215,[1]Sheet1!$B$2:$AJ$234,34,FALSE)</f>
        <v>2</v>
      </c>
      <c r="AI215" s="75">
        <f>VLOOKUP(A215,[1]Sheet1!$B$2:$AJ$234,35,FALSE)</f>
        <v>11</v>
      </c>
      <c r="AJ215" s="45">
        <f>VLOOKUP(A215,[1]Sheet1!$B$2:$AL$234,36,FALSE)</f>
        <v>34</v>
      </c>
      <c r="AK215" s="45">
        <f>VLOOKUP(A215,[1]Sheet1!$B$2:$AL$234,37,FALSE)</f>
        <v>413</v>
      </c>
    </row>
    <row r="216" spans="1:37" ht="14.25" customHeight="1">
      <c r="A216" s="126" t="s">
        <v>295</v>
      </c>
      <c r="B216" s="81">
        <f>VLOOKUP(A216,[1]Sheet1!$B$2:$F$234,2,FALSE)</f>
        <v>4</v>
      </c>
      <c r="C216" s="81">
        <f>VLOOKUP(A216,[1]Sheet1!$B$2:$F$234,3,FALSE)</f>
        <v>12</v>
      </c>
      <c r="D216" s="75" t="str">
        <f>VLOOKUP(A216,[1]Sheet1!$B$2:$F$234,4,FALSE)</f>
        <v>-</v>
      </c>
      <c r="E216" s="75" t="str">
        <f>VLOOKUP(A216,[1]Sheet1!$B$2:$F$234,5,FALSE)</f>
        <v>-</v>
      </c>
      <c r="F216" s="75" t="str">
        <f>VLOOKUP(A216,[1]Sheet1!$B$2:$I$234,6,FALSE)</f>
        <v>-</v>
      </c>
      <c r="G216" s="75" t="str">
        <f>VLOOKUP(A216,[1]Sheet1!$B$2:$I$234,7,FALSE)</f>
        <v>-</v>
      </c>
      <c r="H216" s="45">
        <f>VLOOKUP(A216,[1]Sheet1!$B$2:$J$234,8,FALSE)</f>
        <v>2</v>
      </c>
      <c r="I216" s="45">
        <f>VLOOKUP(A216,[1]Sheet1!$B$2:$J$234,9,FALSE)</f>
        <v>7</v>
      </c>
      <c r="J216" s="45" t="str">
        <f>VLOOKUP(A216,[1]Sheet1!$B$2:$L$234,10,FALSE)</f>
        <v>-</v>
      </c>
      <c r="K216" s="45" t="str">
        <f>VLOOKUP(A216,[1]Sheet1!$B$2:$L$234,11,FALSE)</f>
        <v>-</v>
      </c>
      <c r="L216" s="75" t="str">
        <f>VLOOKUP(A216,[1]Sheet1!$B$2:$N$234,12,FALSE)</f>
        <v>-</v>
      </c>
      <c r="M216" s="75" t="str">
        <f>VLOOKUP(A216,[1]Sheet1!$B$2:$N$234,13,FALSE)</f>
        <v>-</v>
      </c>
      <c r="N216" s="75" t="str">
        <f>VLOOKUP(A216,[1]Sheet1!$B$2:$P$234,14,FALSE)</f>
        <v>-</v>
      </c>
      <c r="O216" s="75" t="str">
        <f>VLOOKUP(A216,[1]Sheet1!$B$2:$P$234,15,FALSE)</f>
        <v>-</v>
      </c>
      <c r="P216" s="45" t="str">
        <f>VLOOKUP(A216,[1]Sheet1!$B$2:$R$234,16,FALSE)</f>
        <v>-</v>
      </c>
      <c r="Q216" s="45" t="str">
        <f>VLOOKUP(A216,[1]Sheet1!$B$2:$R$234,17,FALSE)</f>
        <v>-</v>
      </c>
      <c r="R216" s="45">
        <f>VLOOKUP(A216,[1]Sheet1!$B$2:$T$234,18,FALSE)</f>
        <v>1</v>
      </c>
      <c r="S216" s="45">
        <f>VLOOKUP(A216,[1]Sheet1!$B$2:$T$234,19,FALSE)</f>
        <v>3</v>
      </c>
      <c r="T216" s="45" t="str">
        <f>VLOOKUP(A216,[1]Sheet1!$B$2:$V$234,20,FALSE)</f>
        <v>-</v>
      </c>
      <c r="U216" s="45" t="str">
        <f>VLOOKUP(A216,[1]Sheet1!$B$2:$V$234,21,FALSE)</f>
        <v>-</v>
      </c>
      <c r="V216" s="45" t="str">
        <f>VLOOKUP(A216,[1]Sheet1!$B$2:$X$234,22,FALSE)</f>
        <v>-</v>
      </c>
      <c r="W216" s="45" t="str">
        <f>VLOOKUP(A216,[1]Sheet1!$B$2:$X$234,23,FALSE)</f>
        <v>-</v>
      </c>
      <c r="X216" s="45" t="str">
        <f>VLOOKUP(A216,[1]Sheet1!$B$2:$AL$234,24,FALSE)</f>
        <v>-</v>
      </c>
      <c r="Y216" s="45" t="str">
        <f>VLOOKUP(A216,[1]Sheet1!$B$2:$AM$234,25,FALSE)</f>
        <v>-</v>
      </c>
      <c r="Z216" s="45" t="str">
        <f>VLOOKUP(A216,[1]Sheet1!$B$2:$AB$234,26,FALSE)</f>
        <v>-</v>
      </c>
      <c r="AA216" s="45" t="str">
        <f>VLOOKUP(A216,[1]Sheet1!$B$2:$AB$234,27,FALSE)</f>
        <v>-</v>
      </c>
      <c r="AB216" s="45" t="str">
        <f>VLOOKUP(A216,[1]Sheet1!$B$2:$AD$234,28,FALSE)</f>
        <v>-</v>
      </c>
      <c r="AC216" s="45" t="str">
        <f>VLOOKUP(A216,[1]Sheet1!$B$2:$AD$234,29,FALSE)</f>
        <v>-</v>
      </c>
      <c r="AD216" s="45" t="str">
        <f>VLOOKUP(A216,[1]Sheet1!$B$2:$AF$234,30,FALSE)</f>
        <v>-</v>
      </c>
      <c r="AE216" s="45" t="str">
        <f>VLOOKUP(A216,[1]Sheet1!$B$2:$AF$234,31,FALSE)</f>
        <v>-</v>
      </c>
      <c r="AF216" s="45" t="str">
        <f>VLOOKUP(A216,[1]Sheet1!$B$2:$AH$234,32,FALSE)</f>
        <v>-</v>
      </c>
      <c r="AG216" s="45" t="str">
        <f>VLOOKUP(A216,[1]Sheet1!$B$2:$AH$234,33,FALSE)</f>
        <v>-</v>
      </c>
      <c r="AH216" s="75" t="str">
        <f>VLOOKUP(A216,[1]Sheet1!$B$2:$AJ$234,34,FALSE)</f>
        <v>-</v>
      </c>
      <c r="AI216" s="75" t="str">
        <f>VLOOKUP(A216,[1]Sheet1!$B$2:$AJ$234,35,FALSE)</f>
        <v>-</v>
      </c>
      <c r="AJ216" s="45">
        <f>VLOOKUP(A216,[1]Sheet1!$B$2:$AL$234,36,FALSE)</f>
        <v>1</v>
      </c>
      <c r="AK216" s="45">
        <f>VLOOKUP(A216,[1]Sheet1!$B$2:$AL$234,37,FALSE)</f>
        <v>2</v>
      </c>
    </row>
    <row r="217" spans="1:37" ht="14.25" customHeight="1">
      <c r="A217" s="126" t="s">
        <v>296</v>
      </c>
      <c r="B217" s="81">
        <f>VLOOKUP(A217,[1]Sheet1!$B$2:$F$234,2,FALSE)</f>
        <v>25</v>
      </c>
      <c r="C217" s="81">
        <f>VLOOKUP(A217,[1]Sheet1!$B$2:$F$234,3,FALSE)</f>
        <v>243</v>
      </c>
      <c r="D217" s="75" t="str">
        <f>VLOOKUP(A217,[1]Sheet1!$B$2:$F$234,4,FALSE)</f>
        <v>-</v>
      </c>
      <c r="E217" s="75" t="str">
        <f>VLOOKUP(A217,[1]Sheet1!$B$2:$F$234,5,FALSE)</f>
        <v>-</v>
      </c>
      <c r="F217" s="75" t="str">
        <f>VLOOKUP(A217,[1]Sheet1!$B$2:$I$234,6,FALSE)</f>
        <v>-</v>
      </c>
      <c r="G217" s="75" t="str">
        <f>VLOOKUP(A217,[1]Sheet1!$B$2:$I$234,7,FALSE)</f>
        <v>-</v>
      </c>
      <c r="H217" s="45">
        <f>VLOOKUP(A217,[1]Sheet1!$B$2:$J$234,8,FALSE)</f>
        <v>9</v>
      </c>
      <c r="I217" s="45">
        <f>VLOOKUP(A217,[1]Sheet1!$B$2:$J$234,9,FALSE)</f>
        <v>101</v>
      </c>
      <c r="J217" s="45">
        <f>VLOOKUP(A217,[1]Sheet1!$B$2:$L$234,10,FALSE)</f>
        <v>1</v>
      </c>
      <c r="K217" s="45">
        <f>VLOOKUP(A217,[1]Sheet1!$B$2:$L$234,11,FALSE)</f>
        <v>35</v>
      </c>
      <c r="L217" s="75" t="str">
        <f>VLOOKUP(A217,[1]Sheet1!$B$2:$N$234,12,FALSE)</f>
        <v>-</v>
      </c>
      <c r="M217" s="75" t="str">
        <f>VLOOKUP(A217,[1]Sheet1!$B$2:$N$234,13,FALSE)</f>
        <v>-</v>
      </c>
      <c r="N217" s="75" t="str">
        <f>VLOOKUP(A217,[1]Sheet1!$B$2:$P$234,14,FALSE)</f>
        <v>-</v>
      </c>
      <c r="O217" s="75" t="str">
        <f>VLOOKUP(A217,[1]Sheet1!$B$2:$P$234,15,FALSE)</f>
        <v>-</v>
      </c>
      <c r="P217" s="45">
        <f>VLOOKUP(A217,[1]Sheet1!$B$2:$R$234,16,FALSE)</f>
        <v>1</v>
      </c>
      <c r="Q217" s="45">
        <f>VLOOKUP(A217,[1]Sheet1!$B$2:$R$234,17,FALSE)</f>
        <v>5</v>
      </c>
      <c r="R217" s="45">
        <f>VLOOKUP(A217,[1]Sheet1!$B$2:$T$234,18,FALSE)</f>
        <v>6</v>
      </c>
      <c r="S217" s="45">
        <f>VLOOKUP(A217,[1]Sheet1!$B$2:$T$234,19,FALSE)</f>
        <v>32</v>
      </c>
      <c r="T217" s="45" t="str">
        <f>VLOOKUP(A217,[1]Sheet1!$B$2:$V$234,20,FALSE)</f>
        <v>-</v>
      </c>
      <c r="U217" s="45" t="str">
        <f>VLOOKUP(A217,[1]Sheet1!$B$2:$V$234,21,FALSE)</f>
        <v>-</v>
      </c>
      <c r="V217" s="45" t="str">
        <f>VLOOKUP(A217,[1]Sheet1!$B$2:$X$234,22,FALSE)</f>
        <v>-</v>
      </c>
      <c r="W217" s="45" t="str">
        <f>VLOOKUP(A217,[1]Sheet1!$B$2:$X$234,23,FALSE)</f>
        <v>-</v>
      </c>
      <c r="X217" s="45" t="str">
        <f>VLOOKUP(A217,[1]Sheet1!$B$2:$AL$234,24,FALSE)</f>
        <v>-</v>
      </c>
      <c r="Y217" s="45" t="str">
        <f>VLOOKUP(A217,[1]Sheet1!$B$2:$AM$234,25,FALSE)</f>
        <v>-</v>
      </c>
      <c r="Z217" s="45">
        <f>VLOOKUP(A217,[1]Sheet1!$B$2:$AB$234,26,FALSE)</f>
        <v>4</v>
      </c>
      <c r="AA217" s="45">
        <f>VLOOKUP(A217,[1]Sheet1!$B$2:$AB$234,27,FALSE)</f>
        <v>59</v>
      </c>
      <c r="AB217" s="45">
        <f>VLOOKUP(A217,[1]Sheet1!$B$2:$AD$234,28,FALSE)</f>
        <v>2</v>
      </c>
      <c r="AC217" s="45">
        <f>VLOOKUP(A217,[1]Sheet1!$B$2:$AD$234,29,FALSE)</f>
        <v>4</v>
      </c>
      <c r="AD217" s="45" t="str">
        <f>VLOOKUP(A217,[1]Sheet1!$B$2:$AF$234,30,FALSE)</f>
        <v>-</v>
      </c>
      <c r="AE217" s="45" t="str">
        <f>VLOOKUP(A217,[1]Sheet1!$B$2:$AF$234,31,FALSE)</f>
        <v>-</v>
      </c>
      <c r="AF217" s="45">
        <f>VLOOKUP(A217,[1]Sheet1!$B$2:$AH$234,32,FALSE)</f>
        <v>1</v>
      </c>
      <c r="AG217" s="45">
        <f>VLOOKUP(A217,[1]Sheet1!$B$2:$AH$234,33,FALSE)</f>
        <v>2</v>
      </c>
      <c r="AH217" s="75" t="str">
        <f>VLOOKUP(A217,[1]Sheet1!$B$2:$AJ$234,34,FALSE)</f>
        <v>-</v>
      </c>
      <c r="AI217" s="75" t="str">
        <f>VLOOKUP(A217,[1]Sheet1!$B$2:$AJ$234,35,FALSE)</f>
        <v>-</v>
      </c>
      <c r="AJ217" s="45">
        <f>VLOOKUP(A217,[1]Sheet1!$B$2:$AL$234,36,FALSE)</f>
        <v>1</v>
      </c>
      <c r="AK217" s="45">
        <f>VLOOKUP(A217,[1]Sheet1!$B$2:$AL$234,37,FALSE)</f>
        <v>5</v>
      </c>
    </row>
    <row r="218" spans="1:37" ht="14.25" customHeight="1">
      <c r="A218" s="126" t="s">
        <v>298</v>
      </c>
      <c r="B218" s="81">
        <f>VLOOKUP(A218,[1]Sheet1!$B$2:$F$234,2,FALSE)</f>
        <v>43</v>
      </c>
      <c r="C218" s="81">
        <f>VLOOKUP(A218,[1]Sheet1!$B$2:$F$234,3,FALSE)</f>
        <v>1081</v>
      </c>
      <c r="D218" s="75">
        <f>VLOOKUP(A218,[1]Sheet1!$B$2:$F$234,4,FALSE)</f>
        <v>2</v>
      </c>
      <c r="E218" s="75">
        <f>VLOOKUP(A218,[1]Sheet1!$B$2:$F$234,5,FALSE)</f>
        <v>61</v>
      </c>
      <c r="F218" s="75" t="str">
        <f>VLOOKUP(A218,[1]Sheet1!$B$2:$I$234,6,FALSE)</f>
        <v>-</v>
      </c>
      <c r="G218" s="75" t="str">
        <f>VLOOKUP(A218,[1]Sheet1!$B$2:$I$234,7,FALSE)</f>
        <v>-</v>
      </c>
      <c r="H218" s="45">
        <f>VLOOKUP(A218,[1]Sheet1!$B$2:$J$234,8,FALSE)</f>
        <v>9</v>
      </c>
      <c r="I218" s="45">
        <f>VLOOKUP(A218,[1]Sheet1!$B$2:$J$234,9,FALSE)</f>
        <v>257</v>
      </c>
      <c r="J218" s="45">
        <f>VLOOKUP(A218,[1]Sheet1!$B$2:$L$234,10,FALSE)</f>
        <v>5</v>
      </c>
      <c r="K218" s="45">
        <f>VLOOKUP(A218,[1]Sheet1!$B$2:$L$234,11,FALSE)</f>
        <v>122</v>
      </c>
      <c r="L218" s="75" t="str">
        <f>VLOOKUP(A218,[1]Sheet1!$B$2:$N$234,12,FALSE)</f>
        <v>-</v>
      </c>
      <c r="M218" s="75" t="str">
        <f>VLOOKUP(A218,[1]Sheet1!$B$2:$N$234,13,FALSE)</f>
        <v>-</v>
      </c>
      <c r="N218" s="75">
        <f>VLOOKUP(A218,[1]Sheet1!$B$2:$P$234,14,FALSE)</f>
        <v>2</v>
      </c>
      <c r="O218" s="75">
        <f>VLOOKUP(A218,[1]Sheet1!$B$2:$P$234,15,FALSE)</f>
        <v>170</v>
      </c>
      <c r="P218" s="45">
        <f>VLOOKUP(A218,[1]Sheet1!$B$2:$R$234,16,FALSE)</f>
        <v>3</v>
      </c>
      <c r="Q218" s="45">
        <f>VLOOKUP(A218,[1]Sheet1!$B$2:$R$234,17,FALSE)</f>
        <v>103</v>
      </c>
      <c r="R218" s="45">
        <f>VLOOKUP(A218,[1]Sheet1!$B$2:$T$234,18,FALSE)</f>
        <v>11</v>
      </c>
      <c r="S218" s="45">
        <f>VLOOKUP(A218,[1]Sheet1!$B$2:$T$234,19,FALSE)</f>
        <v>248</v>
      </c>
      <c r="T218" s="45">
        <f>VLOOKUP(A218,[1]Sheet1!$B$2:$V$234,20,FALSE)</f>
        <v>1</v>
      </c>
      <c r="U218" s="45">
        <f>VLOOKUP(A218,[1]Sheet1!$B$2:$V$234,21,FALSE)</f>
        <v>1</v>
      </c>
      <c r="V218" s="45">
        <f>VLOOKUP(A218,[1]Sheet1!$B$2:$X$234,22,FALSE)</f>
        <v>1</v>
      </c>
      <c r="W218" s="45">
        <f>VLOOKUP(A218,[1]Sheet1!$B$2:$X$234,23,FALSE)</f>
        <v>1</v>
      </c>
      <c r="X218" s="45">
        <f>VLOOKUP(A218,[1]Sheet1!$B$2:$AL$234,24,FALSE)</f>
        <v>3</v>
      </c>
      <c r="Y218" s="45">
        <f>VLOOKUP(A218,[1]Sheet1!$B$2:$AM$234,25,FALSE)</f>
        <v>75</v>
      </c>
      <c r="Z218" s="45">
        <f>VLOOKUP(A218,[1]Sheet1!$B$2:$AB$234,26,FALSE)</f>
        <v>1</v>
      </c>
      <c r="AA218" s="45">
        <f>VLOOKUP(A218,[1]Sheet1!$B$2:$AB$234,27,FALSE)</f>
        <v>5</v>
      </c>
      <c r="AB218" s="45">
        <f>VLOOKUP(A218,[1]Sheet1!$B$2:$AD$234,28,FALSE)</f>
        <v>1</v>
      </c>
      <c r="AC218" s="45">
        <f>VLOOKUP(A218,[1]Sheet1!$B$2:$AD$234,29,FALSE)</f>
        <v>2</v>
      </c>
      <c r="AD218" s="45" t="str">
        <f>VLOOKUP(A218,[1]Sheet1!$B$2:$AF$234,30,FALSE)</f>
        <v>-</v>
      </c>
      <c r="AE218" s="45" t="str">
        <f>VLOOKUP(A218,[1]Sheet1!$B$2:$AF$234,31,FALSE)</f>
        <v>-</v>
      </c>
      <c r="AF218" s="45" t="str">
        <f>VLOOKUP(A218,[1]Sheet1!$B$2:$AH$234,32,FALSE)</f>
        <v>-</v>
      </c>
      <c r="AG218" s="45" t="str">
        <f>VLOOKUP(A218,[1]Sheet1!$B$2:$AH$234,33,FALSE)</f>
        <v>-</v>
      </c>
      <c r="AH218" s="75" t="str">
        <f>VLOOKUP(A218,[1]Sheet1!$B$2:$AJ$234,34,FALSE)</f>
        <v>-</v>
      </c>
      <c r="AI218" s="75" t="str">
        <f>VLOOKUP(A218,[1]Sheet1!$B$2:$AJ$234,35,FALSE)</f>
        <v>-</v>
      </c>
      <c r="AJ218" s="45">
        <f>VLOOKUP(A218,[1]Sheet1!$B$2:$AL$234,36,FALSE)</f>
        <v>4</v>
      </c>
      <c r="AK218" s="45">
        <f>VLOOKUP(A218,[1]Sheet1!$B$2:$AL$234,37,FALSE)</f>
        <v>36</v>
      </c>
    </row>
    <row r="219" spans="1:37" ht="14.25" customHeight="1">
      <c r="A219" s="126" t="s">
        <v>13</v>
      </c>
      <c r="B219" s="81">
        <f>VLOOKUP(A219,[1]Sheet1!$B$2:$F$234,2,FALSE)</f>
        <v>14</v>
      </c>
      <c r="C219" s="81">
        <f>VLOOKUP(A219,[1]Sheet1!$B$2:$F$234,3,FALSE)</f>
        <v>108</v>
      </c>
      <c r="D219" s="75" t="str">
        <f>VLOOKUP(A219,[1]Sheet1!$B$2:$F$234,4,FALSE)</f>
        <v>-</v>
      </c>
      <c r="E219" s="75" t="str">
        <f>VLOOKUP(A219,[1]Sheet1!$B$2:$F$234,5,FALSE)</f>
        <v>-</v>
      </c>
      <c r="F219" s="75" t="str">
        <f>VLOOKUP(A219,[1]Sheet1!$B$2:$I$234,6,FALSE)</f>
        <v>-</v>
      </c>
      <c r="G219" s="75" t="str">
        <f>VLOOKUP(A219,[1]Sheet1!$B$2:$I$234,7,FALSE)</f>
        <v>-</v>
      </c>
      <c r="H219" s="45">
        <f>VLOOKUP(A219,[1]Sheet1!$B$2:$J$234,8,FALSE)</f>
        <v>1</v>
      </c>
      <c r="I219" s="45">
        <f>VLOOKUP(A219,[1]Sheet1!$B$2:$J$234,9,FALSE)</f>
        <v>5</v>
      </c>
      <c r="J219" s="45">
        <f>VLOOKUP(A219,[1]Sheet1!$B$2:$L$234,10,FALSE)</f>
        <v>2</v>
      </c>
      <c r="K219" s="45">
        <f>VLOOKUP(A219,[1]Sheet1!$B$2:$L$234,11,FALSE)</f>
        <v>29</v>
      </c>
      <c r="L219" s="75" t="str">
        <f>VLOOKUP(A219,[1]Sheet1!$B$2:$N$234,12,FALSE)</f>
        <v>-</v>
      </c>
      <c r="M219" s="75" t="str">
        <f>VLOOKUP(A219,[1]Sheet1!$B$2:$N$234,13,FALSE)</f>
        <v>-</v>
      </c>
      <c r="N219" s="75" t="str">
        <f>VLOOKUP(A219,[1]Sheet1!$B$2:$P$234,14,FALSE)</f>
        <v>-</v>
      </c>
      <c r="O219" s="75" t="str">
        <f>VLOOKUP(A219,[1]Sheet1!$B$2:$P$234,15,FALSE)</f>
        <v>-</v>
      </c>
      <c r="P219" s="45" t="str">
        <f>VLOOKUP(A219,[1]Sheet1!$B$2:$R$234,16,FALSE)</f>
        <v>-</v>
      </c>
      <c r="Q219" s="45" t="str">
        <f>VLOOKUP(A219,[1]Sheet1!$B$2:$R$234,17,FALSE)</f>
        <v>-</v>
      </c>
      <c r="R219" s="45">
        <f>VLOOKUP(A219,[1]Sheet1!$B$2:$T$234,18,FALSE)</f>
        <v>3</v>
      </c>
      <c r="S219" s="45">
        <f>VLOOKUP(A219,[1]Sheet1!$B$2:$T$234,19,FALSE)</f>
        <v>47</v>
      </c>
      <c r="T219" s="45" t="str">
        <f>VLOOKUP(A219,[1]Sheet1!$B$2:$V$234,20,FALSE)</f>
        <v>-</v>
      </c>
      <c r="U219" s="45" t="str">
        <f>VLOOKUP(A219,[1]Sheet1!$B$2:$V$234,21,FALSE)</f>
        <v>-</v>
      </c>
      <c r="V219" s="45">
        <f>VLOOKUP(A219,[1]Sheet1!$B$2:$X$234,22,FALSE)</f>
        <v>2</v>
      </c>
      <c r="W219" s="45">
        <f>VLOOKUP(A219,[1]Sheet1!$B$2:$X$234,23,FALSE)</f>
        <v>1</v>
      </c>
      <c r="X219" s="45" t="str">
        <f>VLOOKUP(A219,[1]Sheet1!$B$2:$AL$234,24,FALSE)</f>
        <v>-</v>
      </c>
      <c r="Y219" s="45" t="str">
        <f>VLOOKUP(A219,[1]Sheet1!$B$2:$AM$234,25,FALSE)</f>
        <v>-</v>
      </c>
      <c r="Z219" s="45">
        <f>VLOOKUP(A219,[1]Sheet1!$B$2:$AB$234,26,FALSE)</f>
        <v>2</v>
      </c>
      <c r="AA219" s="45">
        <f>VLOOKUP(A219,[1]Sheet1!$B$2:$AB$234,27,FALSE)</f>
        <v>11</v>
      </c>
      <c r="AB219" s="45">
        <f>VLOOKUP(A219,[1]Sheet1!$B$2:$AD$234,28,FALSE)</f>
        <v>1</v>
      </c>
      <c r="AC219" s="45">
        <f>VLOOKUP(A219,[1]Sheet1!$B$2:$AD$234,29,FALSE)</f>
        <v>1</v>
      </c>
      <c r="AD219" s="45" t="str">
        <f>VLOOKUP(A219,[1]Sheet1!$B$2:$AF$234,30,FALSE)</f>
        <v>-</v>
      </c>
      <c r="AE219" s="45" t="str">
        <f>VLOOKUP(A219,[1]Sheet1!$B$2:$AF$234,31,FALSE)</f>
        <v>-</v>
      </c>
      <c r="AF219" s="45" t="str">
        <f>VLOOKUP(A219,[1]Sheet1!$B$2:$AH$234,32,FALSE)</f>
        <v>-</v>
      </c>
      <c r="AG219" s="45" t="str">
        <f>VLOOKUP(A219,[1]Sheet1!$B$2:$AH$234,33,FALSE)</f>
        <v>-</v>
      </c>
      <c r="AH219" s="75">
        <f>VLOOKUP(A219,[1]Sheet1!$B$2:$AJ$234,34,FALSE)</f>
        <v>1</v>
      </c>
      <c r="AI219" s="75">
        <f>VLOOKUP(A219,[1]Sheet1!$B$2:$AJ$234,35,FALSE)</f>
        <v>4</v>
      </c>
      <c r="AJ219" s="45">
        <f>VLOOKUP(A219,[1]Sheet1!$B$2:$AL$234,36,FALSE)</f>
        <v>2</v>
      </c>
      <c r="AK219" s="45">
        <f>VLOOKUP(A219,[1]Sheet1!$B$2:$AL$234,37,FALSE)</f>
        <v>10</v>
      </c>
    </row>
    <row r="220" spans="1:37" ht="14.25" customHeight="1">
      <c r="A220" s="126" t="s">
        <v>514</v>
      </c>
      <c r="B220" s="81">
        <f>VLOOKUP(A220,[1]Sheet1!$B$2:$F$234,2,FALSE)</f>
        <v>31</v>
      </c>
      <c r="C220" s="81">
        <f>VLOOKUP(A220,[1]Sheet1!$B$2:$F$234,3,FALSE)</f>
        <v>346</v>
      </c>
      <c r="D220" s="75" t="str">
        <f>VLOOKUP(A220,[1]Sheet1!$B$2:$F$234,4,FALSE)</f>
        <v>-</v>
      </c>
      <c r="E220" s="75" t="str">
        <f>VLOOKUP(A220,[1]Sheet1!$B$2:$F$234,5,FALSE)</f>
        <v>-</v>
      </c>
      <c r="F220" s="75" t="str">
        <f>VLOOKUP(A220,[1]Sheet1!$B$2:$I$234,6,FALSE)</f>
        <v>-</v>
      </c>
      <c r="G220" s="75" t="str">
        <f>VLOOKUP(A220,[1]Sheet1!$B$2:$I$234,7,FALSE)</f>
        <v>-</v>
      </c>
      <c r="H220" s="45">
        <f>VLOOKUP(A220,[1]Sheet1!$B$2:$J$234,8,FALSE)</f>
        <v>2</v>
      </c>
      <c r="I220" s="45">
        <f>VLOOKUP(A220,[1]Sheet1!$B$2:$J$234,9,FALSE)</f>
        <v>9</v>
      </c>
      <c r="J220" s="45">
        <f>VLOOKUP(A220,[1]Sheet1!$B$2:$L$234,10,FALSE)</f>
        <v>6</v>
      </c>
      <c r="K220" s="45">
        <f>VLOOKUP(A220,[1]Sheet1!$B$2:$L$234,11,FALSE)</f>
        <v>58</v>
      </c>
      <c r="L220" s="75" t="str">
        <f>VLOOKUP(A220,[1]Sheet1!$B$2:$N$234,12,FALSE)</f>
        <v>-</v>
      </c>
      <c r="M220" s="75" t="str">
        <f>VLOOKUP(A220,[1]Sheet1!$B$2:$N$234,13,FALSE)</f>
        <v>-</v>
      </c>
      <c r="N220" s="75" t="str">
        <f>VLOOKUP(A220,[1]Sheet1!$B$2:$P$234,14,FALSE)</f>
        <v>-</v>
      </c>
      <c r="O220" s="75" t="str">
        <f>VLOOKUP(A220,[1]Sheet1!$B$2:$P$234,15,FALSE)</f>
        <v>-</v>
      </c>
      <c r="P220" s="45" t="str">
        <f>VLOOKUP(A220,[1]Sheet1!$B$2:$R$234,16,FALSE)</f>
        <v>-</v>
      </c>
      <c r="Q220" s="45" t="str">
        <f>VLOOKUP(A220,[1]Sheet1!$B$2:$R$234,17,FALSE)</f>
        <v>-</v>
      </c>
      <c r="R220" s="45">
        <f>VLOOKUP(A220,[1]Sheet1!$B$2:$T$234,18,FALSE)</f>
        <v>8</v>
      </c>
      <c r="S220" s="45">
        <f>VLOOKUP(A220,[1]Sheet1!$B$2:$T$234,19,FALSE)</f>
        <v>53</v>
      </c>
      <c r="T220" s="45">
        <f>VLOOKUP(A220,[1]Sheet1!$B$2:$V$234,20,FALSE)</f>
        <v>1</v>
      </c>
      <c r="U220" s="45">
        <f>VLOOKUP(A220,[1]Sheet1!$B$2:$V$234,21,FALSE)</f>
        <v>10</v>
      </c>
      <c r="V220" s="45" t="str">
        <f>VLOOKUP(A220,[1]Sheet1!$B$2:$X$234,22,FALSE)</f>
        <v>-</v>
      </c>
      <c r="W220" s="45" t="str">
        <f>VLOOKUP(A220,[1]Sheet1!$B$2:$X$234,23,FALSE)</f>
        <v>-</v>
      </c>
      <c r="X220" s="45">
        <f>VLOOKUP(A220,[1]Sheet1!$B$2:$AL$234,24,FALSE)</f>
        <v>3</v>
      </c>
      <c r="Y220" s="45">
        <f>VLOOKUP(A220,[1]Sheet1!$B$2:$AM$234,25,FALSE)</f>
        <v>14</v>
      </c>
      <c r="Z220" s="45">
        <f>VLOOKUP(A220,[1]Sheet1!$B$2:$AB$234,26,FALSE)</f>
        <v>5</v>
      </c>
      <c r="AA220" s="45">
        <f>VLOOKUP(A220,[1]Sheet1!$B$2:$AB$234,27,FALSE)</f>
        <v>90</v>
      </c>
      <c r="AB220" s="45">
        <f>VLOOKUP(A220,[1]Sheet1!$B$2:$AD$234,28,FALSE)</f>
        <v>2</v>
      </c>
      <c r="AC220" s="45">
        <f>VLOOKUP(A220,[1]Sheet1!$B$2:$AD$234,29,FALSE)</f>
        <v>6</v>
      </c>
      <c r="AD220" s="45" t="str">
        <f>VLOOKUP(A220,[1]Sheet1!$B$2:$AF$234,30,FALSE)</f>
        <v>-</v>
      </c>
      <c r="AE220" s="45" t="str">
        <f>VLOOKUP(A220,[1]Sheet1!$B$2:$AF$234,31,FALSE)</f>
        <v>-</v>
      </c>
      <c r="AF220" s="45">
        <f>VLOOKUP(A220,[1]Sheet1!$B$2:$AH$234,32,FALSE)</f>
        <v>2</v>
      </c>
      <c r="AG220" s="45">
        <f>VLOOKUP(A220,[1]Sheet1!$B$2:$AH$234,33,FALSE)</f>
        <v>25</v>
      </c>
      <c r="AH220" s="75" t="str">
        <f>VLOOKUP(A220,[1]Sheet1!$B$2:$AJ$234,34,FALSE)</f>
        <v>-</v>
      </c>
      <c r="AI220" s="75" t="str">
        <f>VLOOKUP(A220,[1]Sheet1!$B$2:$AJ$234,35,FALSE)</f>
        <v>-</v>
      </c>
      <c r="AJ220" s="45">
        <f>VLOOKUP(A220,[1]Sheet1!$B$2:$AL$234,36,FALSE)</f>
        <v>2</v>
      </c>
      <c r="AK220" s="45">
        <f>VLOOKUP(A220,[1]Sheet1!$B$2:$AL$234,37,FALSE)</f>
        <v>81</v>
      </c>
    </row>
    <row r="221" spans="1:37" ht="14.25" customHeight="1">
      <c r="A221" s="126" t="s">
        <v>515</v>
      </c>
      <c r="B221" s="81">
        <f>VLOOKUP(A221,[1]Sheet1!$B$2:$F$234,2,FALSE)</f>
        <v>36</v>
      </c>
      <c r="C221" s="81">
        <f>VLOOKUP(A221,[1]Sheet1!$B$2:$F$234,3,FALSE)</f>
        <v>438</v>
      </c>
      <c r="D221" s="75" t="str">
        <f>VLOOKUP(A221,[1]Sheet1!$B$2:$F$234,4,FALSE)</f>
        <v>-</v>
      </c>
      <c r="E221" s="75" t="str">
        <f>VLOOKUP(A221,[1]Sheet1!$B$2:$F$234,5,FALSE)</f>
        <v>-</v>
      </c>
      <c r="F221" s="75" t="str">
        <f>VLOOKUP(A221,[1]Sheet1!$B$2:$I$234,6,FALSE)</f>
        <v>-</v>
      </c>
      <c r="G221" s="75" t="str">
        <f>VLOOKUP(A221,[1]Sheet1!$B$2:$I$234,7,FALSE)</f>
        <v>-</v>
      </c>
      <c r="H221" s="45">
        <f>VLOOKUP(A221,[1]Sheet1!$B$2:$J$234,8,FALSE)</f>
        <v>1</v>
      </c>
      <c r="I221" s="45">
        <f>VLOOKUP(A221,[1]Sheet1!$B$2:$J$234,9,FALSE)</f>
        <v>17</v>
      </c>
      <c r="J221" s="45" t="str">
        <f>VLOOKUP(A221,[1]Sheet1!$B$2:$L$234,10,FALSE)</f>
        <v>-</v>
      </c>
      <c r="K221" s="45" t="str">
        <f>VLOOKUP(A221,[1]Sheet1!$B$2:$L$234,11,FALSE)</f>
        <v>-</v>
      </c>
      <c r="L221" s="75" t="str">
        <f>VLOOKUP(A221,[1]Sheet1!$B$2:$N$234,12,FALSE)</f>
        <v>-</v>
      </c>
      <c r="M221" s="75" t="str">
        <f>VLOOKUP(A221,[1]Sheet1!$B$2:$N$234,13,FALSE)</f>
        <v>-</v>
      </c>
      <c r="N221" s="75" t="str">
        <f>VLOOKUP(A221,[1]Sheet1!$B$2:$P$234,14,FALSE)</f>
        <v>-</v>
      </c>
      <c r="O221" s="75" t="str">
        <f>VLOOKUP(A221,[1]Sheet1!$B$2:$P$234,15,FALSE)</f>
        <v>-</v>
      </c>
      <c r="P221" s="45">
        <f>VLOOKUP(A221,[1]Sheet1!$B$2:$R$234,16,FALSE)</f>
        <v>1</v>
      </c>
      <c r="Q221" s="45">
        <f>VLOOKUP(A221,[1]Sheet1!$B$2:$R$234,17,FALSE)</f>
        <v>5</v>
      </c>
      <c r="R221" s="45">
        <f>VLOOKUP(A221,[1]Sheet1!$B$2:$T$234,18,FALSE)</f>
        <v>11</v>
      </c>
      <c r="S221" s="45">
        <f>VLOOKUP(A221,[1]Sheet1!$B$2:$T$234,19,FALSE)</f>
        <v>174</v>
      </c>
      <c r="T221" s="45" t="str">
        <f>VLOOKUP(A221,[1]Sheet1!$B$2:$V$234,20,FALSE)</f>
        <v>-</v>
      </c>
      <c r="U221" s="45" t="str">
        <f>VLOOKUP(A221,[1]Sheet1!$B$2:$V$234,21,FALSE)</f>
        <v>-</v>
      </c>
      <c r="V221" s="45">
        <f>VLOOKUP(A221,[1]Sheet1!$B$2:$X$234,22,FALSE)</f>
        <v>2</v>
      </c>
      <c r="W221" s="45">
        <f>VLOOKUP(A221,[1]Sheet1!$B$2:$X$234,23,FALSE)</f>
        <v>3</v>
      </c>
      <c r="X221" s="45">
        <f>VLOOKUP(A221,[1]Sheet1!$B$2:$AL$234,24,FALSE)</f>
        <v>5</v>
      </c>
      <c r="Y221" s="45">
        <f>VLOOKUP(A221,[1]Sheet1!$B$2:$AM$234,25,FALSE)</f>
        <v>50</v>
      </c>
      <c r="Z221" s="45">
        <f>VLOOKUP(A221,[1]Sheet1!$B$2:$AB$234,26,FALSE)</f>
        <v>4</v>
      </c>
      <c r="AA221" s="45">
        <f>VLOOKUP(A221,[1]Sheet1!$B$2:$AB$234,27,FALSE)</f>
        <v>10</v>
      </c>
      <c r="AB221" s="45">
        <f>VLOOKUP(A221,[1]Sheet1!$B$2:$AD$234,28,FALSE)</f>
        <v>7</v>
      </c>
      <c r="AC221" s="45">
        <f>VLOOKUP(A221,[1]Sheet1!$B$2:$AD$234,29,FALSE)</f>
        <v>17</v>
      </c>
      <c r="AD221" s="45" t="str">
        <f>VLOOKUP(A221,[1]Sheet1!$B$2:$AF$234,30,FALSE)</f>
        <v>-</v>
      </c>
      <c r="AE221" s="45" t="str">
        <f>VLOOKUP(A221,[1]Sheet1!$B$2:$AF$234,31,FALSE)</f>
        <v>-</v>
      </c>
      <c r="AF221" s="45">
        <f>VLOOKUP(A221,[1]Sheet1!$B$2:$AH$234,32,FALSE)</f>
        <v>4</v>
      </c>
      <c r="AG221" s="45">
        <f>VLOOKUP(A221,[1]Sheet1!$B$2:$AH$234,33,FALSE)</f>
        <v>160</v>
      </c>
      <c r="AH221" s="75" t="str">
        <f>VLOOKUP(A221,[1]Sheet1!$B$2:$AJ$234,34,FALSE)</f>
        <v>-</v>
      </c>
      <c r="AI221" s="75" t="str">
        <f>VLOOKUP(A221,[1]Sheet1!$B$2:$AJ$234,35,FALSE)</f>
        <v>-</v>
      </c>
      <c r="AJ221" s="45">
        <f>VLOOKUP(A221,[1]Sheet1!$B$2:$AL$234,36,FALSE)</f>
        <v>1</v>
      </c>
      <c r="AK221" s="45">
        <f>VLOOKUP(A221,[1]Sheet1!$B$2:$AL$234,37,FALSE)</f>
        <v>2</v>
      </c>
    </row>
    <row r="222" spans="1:37" ht="14.25" customHeight="1">
      <c r="A222" s="126" t="s">
        <v>301</v>
      </c>
      <c r="B222" s="81">
        <f>VLOOKUP(A222,[1]Sheet1!$B$2:$F$234,2,FALSE)</f>
        <v>15</v>
      </c>
      <c r="C222" s="81">
        <f>VLOOKUP(A222,[1]Sheet1!$B$2:$F$234,3,FALSE)</f>
        <v>285</v>
      </c>
      <c r="D222" s="75" t="str">
        <f>VLOOKUP(A222,[1]Sheet1!$B$2:$F$234,4,FALSE)</f>
        <v>-</v>
      </c>
      <c r="E222" s="75" t="str">
        <f>VLOOKUP(A222,[1]Sheet1!$B$2:$F$234,5,FALSE)</f>
        <v>-</v>
      </c>
      <c r="F222" s="75" t="str">
        <f>VLOOKUP(A222,[1]Sheet1!$B$2:$I$234,6,FALSE)</f>
        <v>-</v>
      </c>
      <c r="G222" s="75" t="str">
        <f>VLOOKUP(A222,[1]Sheet1!$B$2:$I$234,7,FALSE)</f>
        <v>-</v>
      </c>
      <c r="H222" s="45">
        <f>VLOOKUP(A222,[1]Sheet1!$B$2:$J$234,8,FALSE)</f>
        <v>1</v>
      </c>
      <c r="I222" s="45">
        <f>VLOOKUP(A222,[1]Sheet1!$B$2:$J$234,9,FALSE)</f>
        <v>5</v>
      </c>
      <c r="J222" s="45" t="str">
        <f>VLOOKUP(A222,[1]Sheet1!$B$2:$L$234,10,FALSE)</f>
        <v>-</v>
      </c>
      <c r="K222" s="45" t="str">
        <f>VLOOKUP(A222,[1]Sheet1!$B$2:$L$234,11,FALSE)</f>
        <v>-</v>
      </c>
      <c r="L222" s="75" t="str">
        <f>VLOOKUP(A222,[1]Sheet1!$B$2:$N$234,12,FALSE)</f>
        <v>-</v>
      </c>
      <c r="M222" s="75" t="str">
        <f>VLOOKUP(A222,[1]Sheet1!$B$2:$N$234,13,FALSE)</f>
        <v>-</v>
      </c>
      <c r="N222" s="75" t="str">
        <f>VLOOKUP(A222,[1]Sheet1!$B$2:$P$234,14,FALSE)</f>
        <v>-</v>
      </c>
      <c r="O222" s="75" t="str">
        <f>VLOOKUP(A222,[1]Sheet1!$B$2:$P$234,15,FALSE)</f>
        <v>-</v>
      </c>
      <c r="P222" s="45" t="str">
        <f>VLOOKUP(A222,[1]Sheet1!$B$2:$R$234,16,FALSE)</f>
        <v>-</v>
      </c>
      <c r="Q222" s="45" t="str">
        <f>VLOOKUP(A222,[1]Sheet1!$B$2:$R$234,17,FALSE)</f>
        <v>-</v>
      </c>
      <c r="R222" s="45">
        <f>VLOOKUP(A222,[1]Sheet1!$B$2:$T$234,18,FALSE)</f>
        <v>5</v>
      </c>
      <c r="S222" s="45">
        <f>VLOOKUP(A222,[1]Sheet1!$B$2:$T$234,19,FALSE)</f>
        <v>114</v>
      </c>
      <c r="T222" s="45" t="str">
        <f>VLOOKUP(A222,[1]Sheet1!$B$2:$V$234,20,FALSE)</f>
        <v>-</v>
      </c>
      <c r="U222" s="45" t="str">
        <f>VLOOKUP(A222,[1]Sheet1!$B$2:$V$234,21,FALSE)</f>
        <v>-</v>
      </c>
      <c r="V222" s="45" t="str">
        <f>VLOOKUP(A222,[1]Sheet1!$B$2:$X$234,22,FALSE)</f>
        <v>-</v>
      </c>
      <c r="W222" s="45" t="str">
        <f>VLOOKUP(A222,[1]Sheet1!$B$2:$X$234,23,FALSE)</f>
        <v>-</v>
      </c>
      <c r="X222" s="45" t="str">
        <f>VLOOKUP(A222,[1]Sheet1!$B$2:$AL$234,24,FALSE)</f>
        <v>-</v>
      </c>
      <c r="Y222" s="45" t="str">
        <f>VLOOKUP(A222,[1]Sheet1!$B$2:$AM$234,25,FALSE)</f>
        <v>-</v>
      </c>
      <c r="Z222" s="45" t="str">
        <f>VLOOKUP(A222,[1]Sheet1!$B$2:$AB$234,26,FALSE)</f>
        <v>-</v>
      </c>
      <c r="AA222" s="45" t="str">
        <f>VLOOKUP(A222,[1]Sheet1!$B$2:$AB$234,27,FALSE)</f>
        <v>-</v>
      </c>
      <c r="AB222" s="45">
        <f>VLOOKUP(A222,[1]Sheet1!$B$2:$AD$234,28,FALSE)</f>
        <v>2</v>
      </c>
      <c r="AC222" s="45">
        <f>VLOOKUP(A222,[1]Sheet1!$B$2:$AD$234,29,FALSE)</f>
        <v>8</v>
      </c>
      <c r="AD222" s="45">
        <f>VLOOKUP(A222,[1]Sheet1!$B$2:$AF$234,30,FALSE)</f>
        <v>1</v>
      </c>
      <c r="AE222" s="45">
        <f>VLOOKUP(A222,[1]Sheet1!$B$2:$AF$234,31,FALSE)</f>
        <v>5</v>
      </c>
      <c r="AF222" s="45">
        <f>VLOOKUP(A222,[1]Sheet1!$B$2:$AH$234,32,FALSE)</f>
        <v>6</v>
      </c>
      <c r="AG222" s="45">
        <f>VLOOKUP(A222,[1]Sheet1!$B$2:$AH$234,33,FALSE)</f>
        <v>153</v>
      </c>
      <c r="AH222" s="75" t="str">
        <f>VLOOKUP(A222,[1]Sheet1!$B$2:$AJ$234,34,FALSE)</f>
        <v>-</v>
      </c>
      <c r="AI222" s="75" t="str">
        <f>VLOOKUP(A222,[1]Sheet1!$B$2:$AJ$234,35,FALSE)</f>
        <v>-</v>
      </c>
      <c r="AJ222" s="45" t="str">
        <f>VLOOKUP(A222,[1]Sheet1!$B$2:$AL$234,36,FALSE)</f>
        <v>-</v>
      </c>
      <c r="AK222" s="45" t="str">
        <f>VLOOKUP(A222,[1]Sheet1!$B$2:$AL$234,37,FALSE)</f>
        <v>-</v>
      </c>
    </row>
    <row r="223" spans="1:37" ht="14.25" customHeight="1">
      <c r="A223" s="126" t="s">
        <v>24</v>
      </c>
      <c r="B223" s="81">
        <f>VLOOKUP(A223,[1]Sheet1!$B$2:$F$234,2,FALSE)</f>
        <v>211</v>
      </c>
      <c r="C223" s="81">
        <f>VLOOKUP(A223,[1]Sheet1!$B$2:$F$234,3,FALSE)</f>
        <v>2893</v>
      </c>
      <c r="D223" s="75">
        <f>VLOOKUP(A223,[1]Sheet1!$B$2:$F$234,4,FALSE)</f>
        <v>1</v>
      </c>
      <c r="E223" s="75">
        <f>VLOOKUP(A223,[1]Sheet1!$B$2:$F$234,5,FALSE)</f>
        <v>2</v>
      </c>
      <c r="F223" s="75" t="str">
        <f>VLOOKUP(A223,[1]Sheet1!$B$2:$I$234,6,FALSE)</f>
        <v>-</v>
      </c>
      <c r="G223" s="75" t="str">
        <f>VLOOKUP(A223,[1]Sheet1!$B$2:$I$234,7,FALSE)</f>
        <v>-</v>
      </c>
      <c r="H223" s="45">
        <f>VLOOKUP(A223,[1]Sheet1!$B$2:$J$234,8,FALSE)</f>
        <v>19</v>
      </c>
      <c r="I223" s="45">
        <f>VLOOKUP(A223,[1]Sheet1!$B$2:$J$234,9,FALSE)</f>
        <v>412</v>
      </c>
      <c r="J223" s="45">
        <f>VLOOKUP(A223,[1]Sheet1!$B$2:$L$234,10,FALSE)</f>
        <v>4</v>
      </c>
      <c r="K223" s="45">
        <f>VLOOKUP(A223,[1]Sheet1!$B$2:$L$234,11,FALSE)</f>
        <v>39</v>
      </c>
      <c r="L223" s="75" t="str">
        <f>VLOOKUP(A223,[1]Sheet1!$B$2:$N$234,12,FALSE)</f>
        <v>-</v>
      </c>
      <c r="M223" s="75" t="str">
        <f>VLOOKUP(A223,[1]Sheet1!$B$2:$N$234,13,FALSE)</f>
        <v>-</v>
      </c>
      <c r="N223" s="75" t="str">
        <f>VLOOKUP(A223,[1]Sheet1!$B$2:$P$234,14,FALSE)</f>
        <v>-</v>
      </c>
      <c r="O223" s="75" t="str">
        <f>VLOOKUP(A223,[1]Sheet1!$B$2:$P$234,15,FALSE)</f>
        <v>-</v>
      </c>
      <c r="P223" s="45">
        <f>VLOOKUP(A223,[1]Sheet1!$B$2:$R$234,16,FALSE)</f>
        <v>5</v>
      </c>
      <c r="Q223" s="45">
        <f>VLOOKUP(A223,[1]Sheet1!$B$2:$R$234,17,FALSE)</f>
        <v>273</v>
      </c>
      <c r="R223" s="45">
        <f>VLOOKUP(A223,[1]Sheet1!$B$2:$T$234,18,FALSE)</f>
        <v>81</v>
      </c>
      <c r="S223" s="45">
        <f>VLOOKUP(A223,[1]Sheet1!$B$2:$T$234,19,FALSE)</f>
        <v>750</v>
      </c>
      <c r="T223" s="45">
        <f>VLOOKUP(A223,[1]Sheet1!$B$2:$V$234,20,FALSE)</f>
        <v>3</v>
      </c>
      <c r="U223" s="45">
        <f>VLOOKUP(A223,[1]Sheet1!$B$2:$V$234,21,FALSE)</f>
        <v>35</v>
      </c>
      <c r="V223" s="45">
        <f>VLOOKUP(A223,[1]Sheet1!$B$2:$X$234,22,FALSE)</f>
        <v>17</v>
      </c>
      <c r="W223" s="45">
        <f>VLOOKUP(A223,[1]Sheet1!$B$2:$X$234,23,FALSE)</f>
        <v>84</v>
      </c>
      <c r="X223" s="45">
        <f>VLOOKUP(A223,[1]Sheet1!$B$2:$AL$234,24,FALSE)</f>
        <v>14</v>
      </c>
      <c r="Y223" s="45">
        <f>VLOOKUP(A223,[1]Sheet1!$B$2:$AM$234,25,FALSE)</f>
        <v>128</v>
      </c>
      <c r="Z223" s="45">
        <f>VLOOKUP(A223,[1]Sheet1!$B$2:$AB$234,26,FALSE)</f>
        <v>13</v>
      </c>
      <c r="AA223" s="45">
        <f>VLOOKUP(A223,[1]Sheet1!$B$2:$AB$234,27,FALSE)</f>
        <v>59</v>
      </c>
      <c r="AB223" s="45">
        <f>VLOOKUP(A223,[1]Sheet1!$B$2:$AD$234,28,FALSE)</f>
        <v>25</v>
      </c>
      <c r="AC223" s="45">
        <f>VLOOKUP(A223,[1]Sheet1!$B$2:$AD$234,29,FALSE)</f>
        <v>214</v>
      </c>
      <c r="AD223" s="45">
        <f>VLOOKUP(A223,[1]Sheet1!$B$2:$AF$234,30,FALSE)</f>
        <v>1</v>
      </c>
      <c r="AE223" s="45">
        <f>VLOOKUP(A223,[1]Sheet1!$B$2:$AF$234,31,FALSE)</f>
        <v>8</v>
      </c>
      <c r="AF223" s="45">
        <f>VLOOKUP(A223,[1]Sheet1!$B$2:$AH$234,32,FALSE)</f>
        <v>14</v>
      </c>
      <c r="AG223" s="45">
        <f>VLOOKUP(A223,[1]Sheet1!$B$2:$AH$234,33,FALSE)</f>
        <v>313</v>
      </c>
      <c r="AH223" s="75">
        <f>VLOOKUP(A223,[1]Sheet1!$B$2:$AJ$234,34,FALSE)</f>
        <v>2</v>
      </c>
      <c r="AI223" s="75">
        <f>VLOOKUP(A223,[1]Sheet1!$B$2:$AJ$234,35,FALSE)</f>
        <v>7</v>
      </c>
      <c r="AJ223" s="45">
        <f>VLOOKUP(A223,[1]Sheet1!$B$2:$AL$234,36,FALSE)</f>
        <v>12</v>
      </c>
      <c r="AK223" s="45">
        <f>VLOOKUP(A223,[1]Sheet1!$B$2:$AL$234,37,FALSE)</f>
        <v>569</v>
      </c>
    </row>
    <row r="224" spans="1:37" ht="14.25" customHeight="1">
      <c r="A224" s="126" t="s">
        <v>303</v>
      </c>
      <c r="B224" s="81">
        <f>VLOOKUP(A224,[1]Sheet1!$B$2:$F$234,2,FALSE)</f>
        <v>1</v>
      </c>
      <c r="C224" s="81">
        <f>VLOOKUP(A224,[1]Sheet1!$B$2:$F$234,3,FALSE)</f>
        <v>2</v>
      </c>
      <c r="D224" s="75" t="str">
        <f>VLOOKUP(A224,[1]Sheet1!$B$2:$F$234,4,FALSE)</f>
        <v>-</v>
      </c>
      <c r="E224" s="75" t="str">
        <f>VLOOKUP(A224,[1]Sheet1!$B$2:$F$234,5,FALSE)</f>
        <v>-</v>
      </c>
      <c r="F224" s="75" t="str">
        <f>VLOOKUP(A224,[1]Sheet1!$B$2:$I$234,6,FALSE)</f>
        <v>-</v>
      </c>
      <c r="G224" s="75" t="str">
        <f>VLOOKUP(A224,[1]Sheet1!$B$2:$I$234,7,FALSE)</f>
        <v>-</v>
      </c>
      <c r="H224" s="45" t="str">
        <f>VLOOKUP(A224,[1]Sheet1!$B$2:$J$234,8,FALSE)</f>
        <v>-</v>
      </c>
      <c r="I224" s="45" t="str">
        <f>VLOOKUP(A224,[1]Sheet1!$B$2:$J$234,9,FALSE)</f>
        <v>-</v>
      </c>
      <c r="J224" s="45" t="str">
        <f>VLOOKUP(A224,[1]Sheet1!$B$2:$L$234,10,FALSE)</f>
        <v>-</v>
      </c>
      <c r="K224" s="45" t="str">
        <f>VLOOKUP(A224,[1]Sheet1!$B$2:$L$234,11,FALSE)</f>
        <v>-</v>
      </c>
      <c r="L224" s="75" t="str">
        <f>VLOOKUP(A224,[1]Sheet1!$B$2:$N$234,12,FALSE)</f>
        <v>-</v>
      </c>
      <c r="M224" s="75" t="str">
        <f>VLOOKUP(A224,[1]Sheet1!$B$2:$N$234,13,FALSE)</f>
        <v>-</v>
      </c>
      <c r="N224" s="75" t="str">
        <f>VLOOKUP(A224,[1]Sheet1!$B$2:$P$234,14,FALSE)</f>
        <v>-</v>
      </c>
      <c r="O224" s="75" t="str">
        <f>VLOOKUP(A224,[1]Sheet1!$B$2:$P$234,15,FALSE)</f>
        <v>-</v>
      </c>
      <c r="P224" s="45" t="str">
        <f>VLOOKUP(A224,[1]Sheet1!$B$2:$R$234,16,FALSE)</f>
        <v>-</v>
      </c>
      <c r="Q224" s="45" t="str">
        <f>VLOOKUP(A224,[1]Sheet1!$B$2:$R$234,17,FALSE)</f>
        <v>-</v>
      </c>
      <c r="R224" s="45" t="str">
        <f>VLOOKUP(A224,[1]Sheet1!$B$2:$T$234,18,FALSE)</f>
        <v>-</v>
      </c>
      <c r="S224" s="45" t="str">
        <f>VLOOKUP(A224,[1]Sheet1!$B$2:$T$234,19,FALSE)</f>
        <v>-</v>
      </c>
      <c r="T224" s="45" t="str">
        <f>VLOOKUP(A224,[1]Sheet1!$B$2:$V$234,20,FALSE)</f>
        <v>-</v>
      </c>
      <c r="U224" s="45" t="str">
        <f>VLOOKUP(A224,[1]Sheet1!$B$2:$V$234,21,FALSE)</f>
        <v>-</v>
      </c>
      <c r="V224" s="45" t="str">
        <f>VLOOKUP(A224,[1]Sheet1!$B$2:$X$234,22,FALSE)</f>
        <v>-</v>
      </c>
      <c r="W224" s="45" t="str">
        <f>VLOOKUP(A224,[1]Sheet1!$B$2:$X$234,23,FALSE)</f>
        <v>-</v>
      </c>
      <c r="X224" s="45" t="str">
        <f>VLOOKUP(A224,[1]Sheet1!$B$2:$AL$234,24,FALSE)</f>
        <v>-</v>
      </c>
      <c r="Y224" s="45" t="str">
        <f>VLOOKUP(A224,[1]Sheet1!$B$2:$AM$234,25,FALSE)</f>
        <v>-</v>
      </c>
      <c r="Z224" s="45" t="str">
        <f>VLOOKUP(A224,[1]Sheet1!$B$2:$AB$234,26,FALSE)</f>
        <v>-</v>
      </c>
      <c r="AA224" s="45" t="str">
        <f>VLOOKUP(A224,[1]Sheet1!$B$2:$AB$234,27,FALSE)</f>
        <v>-</v>
      </c>
      <c r="AB224" s="45" t="str">
        <f>VLOOKUP(A224,[1]Sheet1!$B$2:$AD$234,28,FALSE)</f>
        <v>-</v>
      </c>
      <c r="AC224" s="45" t="str">
        <f>VLOOKUP(A224,[1]Sheet1!$B$2:$AD$234,29,FALSE)</f>
        <v>-</v>
      </c>
      <c r="AD224" s="45" t="str">
        <f>VLOOKUP(A224,[1]Sheet1!$B$2:$AF$234,30,FALSE)</f>
        <v>-</v>
      </c>
      <c r="AE224" s="45" t="str">
        <f>VLOOKUP(A224,[1]Sheet1!$B$2:$AF$234,31,FALSE)</f>
        <v>-</v>
      </c>
      <c r="AF224" s="45">
        <f>VLOOKUP(A224,[1]Sheet1!$B$2:$AH$234,32,FALSE)</f>
        <v>1</v>
      </c>
      <c r="AG224" s="45">
        <f>VLOOKUP(A224,[1]Sheet1!$B$2:$AH$234,33,FALSE)</f>
        <v>2</v>
      </c>
      <c r="AH224" s="75" t="str">
        <f>VLOOKUP(A224,[1]Sheet1!$B$2:$AJ$234,34,FALSE)</f>
        <v>-</v>
      </c>
      <c r="AI224" s="75" t="str">
        <f>VLOOKUP(A224,[1]Sheet1!$B$2:$AJ$234,35,FALSE)</f>
        <v>-</v>
      </c>
      <c r="AJ224" s="45" t="str">
        <f>VLOOKUP(A224,[1]Sheet1!$B$2:$AL$234,36,FALSE)</f>
        <v>-</v>
      </c>
      <c r="AK224" s="45" t="str">
        <f>VLOOKUP(A224,[1]Sheet1!$B$2:$AL$234,37,FALSE)</f>
        <v>-</v>
      </c>
    </row>
    <row r="225" spans="1:38" ht="14.25" customHeight="1">
      <c r="A225" s="126" t="s">
        <v>305</v>
      </c>
      <c r="B225" s="81">
        <f>VLOOKUP(A225,[1]Sheet1!$B$2:$F$234,2,FALSE)</f>
        <v>52</v>
      </c>
      <c r="C225" s="81">
        <f>VLOOKUP(A225,[1]Sheet1!$B$2:$F$234,3,FALSE)</f>
        <v>447</v>
      </c>
      <c r="D225" s="75" t="str">
        <f>VLOOKUP(A225,[1]Sheet1!$B$2:$F$234,4,FALSE)</f>
        <v>-</v>
      </c>
      <c r="E225" s="75" t="str">
        <f>VLOOKUP(A225,[1]Sheet1!$B$2:$F$234,5,FALSE)</f>
        <v>-</v>
      </c>
      <c r="F225" s="75" t="str">
        <f>VLOOKUP(A225,[1]Sheet1!$B$2:$I$234,6,FALSE)</f>
        <v>-</v>
      </c>
      <c r="G225" s="75" t="str">
        <f>VLOOKUP(A225,[1]Sheet1!$B$2:$I$234,7,FALSE)</f>
        <v>-</v>
      </c>
      <c r="H225" s="45">
        <f>VLOOKUP(A225,[1]Sheet1!$B$2:$J$234,8,FALSE)</f>
        <v>9</v>
      </c>
      <c r="I225" s="45">
        <f>VLOOKUP(A225,[1]Sheet1!$B$2:$J$234,9,FALSE)</f>
        <v>42</v>
      </c>
      <c r="J225" s="45">
        <f>VLOOKUP(A225,[1]Sheet1!$B$2:$L$234,10,FALSE)</f>
        <v>3</v>
      </c>
      <c r="K225" s="45">
        <f>VLOOKUP(A225,[1]Sheet1!$B$2:$L$234,11,FALSE)</f>
        <v>33</v>
      </c>
      <c r="L225" s="75" t="str">
        <f>VLOOKUP(A225,[1]Sheet1!$B$2:$N$234,12,FALSE)</f>
        <v>-</v>
      </c>
      <c r="M225" s="75" t="str">
        <f>VLOOKUP(A225,[1]Sheet1!$B$2:$N$234,13,FALSE)</f>
        <v>-</v>
      </c>
      <c r="N225" s="75" t="str">
        <f>VLOOKUP(A225,[1]Sheet1!$B$2:$P$234,14,FALSE)</f>
        <v>-</v>
      </c>
      <c r="O225" s="75" t="str">
        <f>VLOOKUP(A225,[1]Sheet1!$B$2:$P$234,15,FALSE)</f>
        <v>-</v>
      </c>
      <c r="P225" s="45" t="str">
        <f>VLOOKUP(A225,[1]Sheet1!$B$2:$R$234,16,FALSE)</f>
        <v>-</v>
      </c>
      <c r="Q225" s="45" t="str">
        <f>VLOOKUP(A225,[1]Sheet1!$B$2:$R$234,17,FALSE)</f>
        <v>-</v>
      </c>
      <c r="R225" s="45">
        <f>VLOOKUP(A225,[1]Sheet1!$B$2:$T$234,18,FALSE)</f>
        <v>11</v>
      </c>
      <c r="S225" s="45">
        <f>VLOOKUP(A225,[1]Sheet1!$B$2:$T$234,19,FALSE)</f>
        <v>62</v>
      </c>
      <c r="T225" s="45" t="str">
        <f>VLOOKUP(A225,[1]Sheet1!$B$2:$V$234,20,FALSE)</f>
        <v>-</v>
      </c>
      <c r="U225" s="45" t="str">
        <f>VLOOKUP(A225,[1]Sheet1!$B$2:$V$234,21,FALSE)</f>
        <v>-</v>
      </c>
      <c r="V225" s="45">
        <f>VLOOKUP(A225,[1]Sheet1!$B$2:$X$234,22,FALSE)</f>
        <v>1</v>
      </c>
      <c r="W225" s="45">
        <f>VLOOKUP(A225,[1]Sheet1!$B$2:$X$234,23,FALSE)</f>
        <v>1</v>
      </c>
      <c r="X225" s="45">
        <f>VLOOKUP(A225,[1]Sheet1!$B$2:$AL$234,24,FALSE)</f>
        <v>3</v>
      </c>
      <c r="Y225" s="45">
        <f>VLOOKUP(A225,[1]Sheet1!$B$2:$AM$234,25,FALSE)</f>
        <v>18</v>
      </c>
      <c r="Z225" s="45">
        <f>VLOOKUP(A225,[1]Sheet1!$B$2:$AB$234,26,FALSE)</f>
        <v>7</v>
      </c>
      <c r="AA225" s="45">
        <f>VLOOKUP(A225,[1]Sheet1!$B$2:$AB$234,27,FALSE)</f>
        <v>20</v>
      </c>
      <c r="AB225" s="45">
        <f>VLOOKUP(A225,[1]Sheet1!$B$2:$AD$234,28,FALSE)</f>
        <v>4</v>
      </c>
      <c r="AC225" s="45">
        <f>VLOOKUP(A225,[1]Sheet1!$B$2:$AD$234,29,FALSE)</f>
        <v>11</v>
      </c>
      <c r="AD225" s="45">
        <f>VLOOKUP(A225,[1]Sheet1!$B$2:$AF$234,30,FALSE)</f>
        <v>1</v>
      </c>
      <c r="AE225" s="45">
        <f>VLOOKUP(A225,[1]Sheet1!$B$2:$AF$234,31,FALSE)</f>
        <v>1</v>
      </c>
      <c r="AF225" s="45">
        <f>VLOOKUP(A225,[1]Sheet1!$B$2:$AH$234,32,FALSE)</f>
        <v>12</v>
      </c>
      <c r="AG225" s="45">
        <f>VLOOKUP(A225,[1]Sheet1!$B$2:$AH$234,33,FALSE)</f>
        <v>258</v>
      </c>
      <c r="AH225" s="75" t="str">
        <f>VLOOKUP(A225,[1]Sheet1!$B$2:$AJ$234,34,FALSE)</f>
        <v>-</v>
      </c>
      <c r="AI225" s="75" t="str">
        <f>VLOOKUP(A225,[1]Sheet1!$B$2:$AJ$234,35,FALSE)</f>
        <v>-</v>
      </c>
      <c r="AJ225" s="45">
        <f>VLOOKUP(A225,[1]Sheet1!$B$2:$AL$234,36,FALSE)</f>
        <v>1</v>
      </c>
      <c r="AK225" s="45">
        <f>VLOOKUP(A225,[1]Sheet1!$B$2:$AL$234,37,FALSE)</f>
        <v>1</v>
      </c>
      <c r="AL225" s="23"/>
    </row>
    <row r="226" spans="1:38" ht="14.25" customHeight="1">
      <c r="A226" s="126" t="s">
        <v>307</v>
      </c>
      <c r="B226" s="81">
        <f>VLOOKUP(A226,[1]Sheet1!$B$2:$F$234,2,FALSE)</f>
        <v>82</v>
      </c>
      <c r="C226" s="81">
        <f>VLOOKUP(A226,[1]Sheet1!$B$2:$F$234,3,FALSE)</f>
        <v>757</v>
      </c>
      <c r="D226" s="75" t="str">
        <f>VLOOKUP(A226,[1]Sheet1!$B$2:$F$234,4,FALSE)</f>
        <v>-</v>
      </c>
      <c r="E226" s="75" t="str">
        <f>VLOOKUP(A226,[1]Sheet1!$B$2:$F$234,5,FALSE)</f>
        <v>-</v>
      </c>
      <c r="F226" s="75" t="str">
        <f>VLOOKUP(A226,[1]Sheet1!$B$2:$I$234,6,FALSE)</f>
        <v>-</v>
      </c>
      <c r="G226" s="75" t="str">
        <f>VLOOKUP(A226,[1]Sheet1!$B$2:$I$234,7,FALSE)</f>
        <v>-</v>
      </c>
      <c r="H226" s="45">
        <f>VLOOKUP(A226,[1]Sheet1!$B$2:$J$234,8,FALSE)</f>
        <v>7</v>
      </c>
      <c r="I226" s="45">
        <f>VLOOKUP(A226,[1]Sheet1!$B$2:$J$234,9,FALSE)</f>
        <v>30</v>
      </c>
      <c r="J226" s="45">
        <f>VLOOKUP(A226,[1]Sheet1!$B$2:$L$234,10,FALSE)</f>
        <v>1</v>
      </c>
      <c r="K226" s="45">
        <f>VLOOKUP(A226,[1]Sheet1!$B$2:$L$234,11,FALSE)</f>
        <v>1</v>
      </c>
      <c r="L226" s="75" t="str">
        <f>VLOOKUP(A226,[1]Sheet1!$B$2:$N$234,12,FALSE)</f>
        <v>-</v>
      </c>
      <c r="M226" s="75" t="str">
        <f>VLOOKUP(A226,[1]Sheet1!$B$2:$N$234,13,FALSE)</f>
        <v>-</v>
      </c>
      <c r="N226" s="75" t="str">
        <f>VLOOKUP(A226,[1]Sheet1!$B$2:$P$234,14,FALSE)</f>
        <v>-</v>
      </c>
      <c r="O226" s="75" t="str">
        <f>VLOOKUP(A226,[1]Sheet1!$B$2:$P$234,15,FALSE)</f>
        <v>-</v>
      </c>
      <c r="P226" s="45" t="str">
        <f>VLOOKUP(A226,[1]Sheet1!$B$2:$R$234,16,FALSE)</f>
        <v>-</v>
      </c>
      <c r="Q226" s="45" t="str">
        <f>VLOOKUP(A226,[1]Sheet1!$B$2:$R$234,17,FALSE)</f>
        <v>-</v>
      </c>
      <c r="R226" s="45">
        <f>VLOOKUP(A226,[1]Sheet1!$B$2:$T$234,18,FALSE)</f>
        <v>21</v>
      </c>
      <c r="S226" s="45">
        <f>VLOOKUP(A226,[1]Sheet1!$B$2:$T$234,19,FALSE)</f>
        <v>155</v>
      </c>
      <c r="T226" s="45" t="str">
        <f>VLOOKUP(A226,[1]Sheet1!$B$2:$V$234,20,FALSE)</f>
        <v>-</v>
      </c>
      <c r="U226" s="45" t="str">
        <f>VLOOKUP(A226,[1]Sheet1!$B$2:$V$234,21,FALSE)</f>
        <v>-</v>
      </c>
      <c r="V226" s="45">
        <f>VLOOKUP(A226,[1]Sheet1!$B$2:$X$234,22,FALSE)</f>
        <v>6</v>
      </c>
      <c r="W226" s="45">
        <f>VLOOKUP(A226,[1]Sheet1!$B$2:$X$234,23,FALSE)</f>
        <v>13</v>
      </c>
      <c r="X226" s="45">
        <f>VLOOKUP(A226,[1]Sheet1!$B$2:$AL$234,24,FALSE)</f>
        <v>4</v>
      </c>
      <c r="Y226" s="45">
        <f>VLOOKUP(A226,[1]Sheet1!$B$2:$AM$234,25,FALSE)</f>
        <v>25</v>
      </c>
      <c r="Z226" s="45">
        <f>VLOOKUP(A226,[1]Sheet1!$B$2:$AB$234,26,FALSE)</f>
        <v>17</v>
      </c>
      <c r="AA226" s="45">
        <f>VLOOKUP(A226,[1]Sheet1!$B$2:$AB$234,27,FALSE)</f>
        <v>214</v>
      </c>
      <c r="AB226" s="45">
        <f>VLOOKUP(A226,[1]Sheet1!$B$2:$AD$234,28,FALSE)</f>
        <v>8</v>
      </c>
      <c r="AC226" s="45">
        <f>VLOOKUP(A226,[1]Sheet1!$B$2:$AD$234,29,FALSE)</f>
        <v>76</v>
      </c>
      <c r="AD226" s="45" t="str">
        <f>VLOOKUP(A226,[1]Sheet1!$B$2:$AF$234,30,FALSE)</f>
        <v>-</v>
      </c>
      <c r="AE226" s="45" t="str">
        <f>VLOOKUP(A226,[1]Sheet1!$B$2:$AF$234,31,FALSE)</f>
        <v>-</v>
      </c>
      <c r="AF226" s="45">
        <f>VLOOKUP(A226,[1]Sheet1!$B$2:$AH$234,32,FALSE)</f>
        <v>12</v>
      </c>
      <c r="AG226" s="45">
        <f>VLOOKUP(A226,[1]Sheet1!$B$2:$AH$234,33,FALSE)</f>
        <v>119</v>
      </c>
      <c r="AH226" s="75" t="str">
        <f>VLOOKUP(A226,[1]Sheet1!$B$2:$AJ$234,34,FALSE)</f>
        <v>-</v>
      </c>
      <c r="AI226" s="75" t="str">
        <f>VLOOKUP(A226,[1]Sheet1!$B$2:$AJ$234,35,FALSE)</f>
        <v>-</v>
      </c>
      <c r="AJ226" s="45">
        <f>VLOOKUP(A226,[1]Sheet1!$B$2:$AL$234,36,FALSE)</f>
        <v>6</v>
      </c>
      <c r="AK226" s="45">
        <f>VLOOKUP(A226,[1]Sheet1!$B$2:$AL$234,37,FALSE)</f>
        <v>124</v>
      </c>
      <c r="AL226" s="23"/>
    </row>
    <row r="227" spans="1:38" ht="14.25" customHeight="1">
      <c r="A227" s="126" t="s">
        <v>309</v>
      </c>
      <c r="B227" s="81">
        <f>VLOOKUP(A227,[1]Sheet1!$B$2:$F$234,2,FALSE)</f>
        <v>24</v>
      </c>
      <c r="C227" s="81">
        <f>VLOOKUP(A227,[1]Sheet1!$B$2:$F$234,3,FALSE)</f>
        <v>727</v>
      </c>
      <c r="D227" s="75" t="str">
        <f>VLOOKUP(A227,[1]Sheet1!$B$2:$F$234,4,FALSE)</f>
        <v>-</v>
      </c>
      <c r="E227" s="75" t="str">
        <f>VLOOKUP(A227,[1]Sheet1!$B$2:$F$234,5,FALSE)</f>
        <v>-</v>
      </c>
      <c r="F227" s="75" t="str">
        <f>VLOOKUP(A227,[1]Sheet1!$B$2:$I$234,6,FALSE)</f>
        <v>-</v>
      </c>
      <c r="G227" s="75" t="str">
        <f>VLOOKUP(A227,[1]Sheet1!$B$2:$I$234,7,FALSE)</f>
        <v>-</v>
      </c>
      <c r="H227" s="45">
        <f>VLOOKUP(A227,[1]Sheet1!$B$2:$J$234,8,FALSE)</f>
        <v>1</v>
      </c>
      <c r="I227" s="45">
        <f>VLOOKUP(A227,[1]Sheet1!$B$2:$J$234,9,FALSE)</f>
        <v>6</v>
      </c>
      <c r="J227" s="45">
        <f>VLOOKUP(A227,[1]Sheet1!$B$2:$L$234,10,FALSE)</f>
        <v>1</v>
      </c>
      <c r="K227" s="45">
        <f>VLOOKUP(A227,[1]Sheet1!$B$2:$L$234,11,FALSE)</f>
        <v>61</v>
      </c>
      <c r="L227" s="75" t="str">
        <f>VLOOKUP(A227,[1]Sheet1!$B$2:$N$234,12,FALSE)</f>
        <v>-</v>
      </c>
      <c r="M227" s="75" t="str">
        <f>VLOOKUP(A227,[1]Sheet1!$B$2:$N$234,13,FALSE)</f>
        <v>-</v>
      </c>
      <c r="N227" s="75" t="str">
        <f>VLOOKUP(A227,[1]Sheet1!$B$2:$P$234,14,FALSE)</f>
        <v>-</v>
      </c>
      <c r="O227" s="75" t="str">
        <f>VLOOKUP(A227,[1]Sheet1!$B$2:$P$234,15,FALSE)</f>
        <v>-</v>
      </c>
      <c r="P227" s="45">
        <f>VLOOKUP(A227,[1]Sheet1!$B$2:$R$234,16,FALSE)</f>
        <v>2</v>
      </c>
      <c r="Q227" s="45">
        <f>VLOOKUP(A227,[1]Sheet1!$B$2:$R$234,17,FALSE)</f>
        <v>147</v>
      </c>
      <c r="R227" s="45">
        <f>VLOOKUP(A227,[1]Sheet1!$B$2:$T$234,18,FALSE)</f>
        <v>7</v>
      </c>
      <c r="S227" s="45">
        <f>VLOOKUP(A227,[1]Sheet1!$B$2:$T$234,19,FALSE)</f>
        <v>47</v>
      </c>
      <c r="T227" s="45" t="str">
        <f>VLOOKUP(A227,[1]Sheet1!$B$2:$V$234,20,FALSE)</f>
        <v>-</v>
      </c>
      <c r="U227" s="45" t="str">
        <f>VLOOKUP(A227,[1]Sheet1!$B$2:$V$234,21,FALSE)</f>
        <v>-</v>
      </c>
      <c r="V227" s="45" t="str">
        <f>VLOOKUP(A227,[1]Sheet1!$B$2:$X$234,22,FALSE)</f>
        <v>-</v>
      </c>
      <c r="W227" s="45" t="str">
        <f>VLOOKUP(A227,[1]Sheet1!$B$2:$X$234,23,FALSE)</f>
        <v>-</v>
      </c>
      <c r="X227" s="45" t="str">
        <f>VLOOKUP(A227,[1]Sheet1!$B$2:$AL$234,24,FALSE)</f>
        <v>-</v>
      </c>
      <c r="Y227" s="45" t="str">
        <f>VLOOKUP(A227,[1]Sheet1!$B$2:$AM$234,25,FALSE)</f>
        <v>-</v>
      </c>
      <c r="Z227" s="45">
        <f>VLOOKUP(A227,[1]Sheet1!$B$2:$AB$234,26,FALSE)</f>
        <v>3</v>
      </c>
      <c r="AA227" s="45">
        <f>VLOOKUP(A227,[1]Sheet1!$B$2:$AB$234,27,FALSE)</f>
        <v>31</v>
      </c>
      <c r="AB227" s="45">
        <f>VLOOKUP(A227,[1]Sheet1!$B$2:$AD$234,28,FALSE)</f>
        <v>4</v>
      </c>
      <c r="AC227" s="45">
        <f>VLOOKUP(A227,[1]Sheet1!$B$2:$AD$234,29,FALSE)</f>
        <v>23</v>
      </c>
      <c r="AD227" s="45" t="str">
        <f>VLOOKUP(A227,[1]Sheet1!$B$2:$AF$234,30,FALSE)</f>
        <v>-</v>
      </c>
      <c r="AE227" s="45" t="str">
        <f>VLOOKUP(A227,[1]Sheet1!$B$2:$AF$234,31,FALSE)</f>
        <v>-</v>
      </c>
      <c r="AF227" s="45">
        <f>VLOOKUP(A227,[1]Sheet1!$B$2:$AH$234,32,FALSE)</f>
        <v>3</v>
      </c>
      <c r="AG227" s="45">
        <f>VLOOKUP(A227,[1]Sheet1!$B$2:$AH$234,33,FALSE)</f>
        <v>371</v>
      </c>
      <c r="AH227" s="75" t="str">
        <f>VLOOKUP(A227,[1]Sheet1!$B$2:$AJ$234,34,FALSE)</f>
        <v>-</v>
      </c>
      <c r="AI227" s="75" t="str">
        <f>VLOOKUP(A227,[1]Sheet1!$B$2:$AJ$234,35,FALSE)</f>
        <v>-</v>
      </c>
      <c r="AJ227" s="45">
        <f>VLOOKUP(A227,[1]Sheet1!$B$2:$AL$234,36,FALSE)</f>
        <v>3</v>
      </c>
      <c r="AK227" s="45">
        <f>VLOOKUP(A227,[1]Sheet1!$B$2:$AL$234,37,FALSE)</f>
        <v>41</v>
      </c>
      <c r="AL227" s="23"/>
    </row>
    <row r="228" spans="1:38" ht="14.25" customHeight="1">
      <c r="A228" s="126" t="s">
        <v>105</v>
      </c>
      <c r="B228" s="81">
        <f>VLOOKUP(A228,[1]Sheet1!$B$2:$F$234,2,FALSE)</f>
        <v>10</v>
      </c>
      <c r="C228" s="81">
        <f>VLOOKUP(A228,[1]Sheet1!$B$2:$F$234,3,FALSE)</f>
        <v>85</v>
      </c>
      <c r="D228" s="75" t="str">
        <f>VLOOKUP(A228,[1]Sheet1!$B$2:$F$234,4,FALSE)</f>
        <v>-</v>
      </c>
      <c r="E228" s="75" t="str">
        <f>VLOOKUP(A228,[1]Sheet1!$B$2:$F$234,5,FALSE)</f>
        <v>-</v>
      </c>
      <c r="F228" s="75" t="str">
        <f>VLOOKUP(A228,[1]Sheet1!$B$2:$I$234,6,FALSE)</f>
        <v>-</v>
      </c>
      <c r="G228" s="75" t="str">
        <f>VLOOKUP(A228,[1]Sheet1!$B$2:$I$234,7,FALSE)</f>
        <v>-</v>
      </c>
      <c r="H228" s="45">
        <f>VLOOKUP(A228,[1]Sheet1!$B$2:$J$234,8,FALSE)</f>
        <v>2</v>
      </c>
      <c r="I228" s="45">
        <f>VLOOKUP(A228,[1]Sheet1!$B$2:$J$234,9,FALSE)</f>
        <v>47</v>
      </c>
      <c r="J228" s="45" t="str">
        <f>VLOOKUP(A228,[1]Sheet1!$B$2:$L$234,10,FALSE)</f>
        <v>-</v>
      </c>
      <c r="K228" s="45" t="str">
        <f>VLOOKUP(A228,[1]Sheet1!$B$2:$L$234,11,FALSE)</f>
        <v>-</v>
      </c>
      <c r="L228" s="75" t="str">
        <f>VLOOKUP(A228,[1]Sheet1!$B$2:$N$234,12,FALSE)</f>
        <v>-</v>
      </c>
      <c r="M228" s="75" t="str">
        <f>VLOOKUP(A228,[1]Sheet1!$B$2:$N$234,13,FALSE)</f>
        <v>-</v>
      </c>
      <c r="N228" s="75" t="str">
        <f>VLOOKUP(A228,[1]Sheet1!$B$2:$P$234,14,FALSE)</f>
        <v>-</v>
      </c>
      <c r="O228" s="75" t="str">
        <f>VLOOKUP(A228,[1]Sheet1!$B$2:$P$234,15,FALSE)</f>
        <v>-</v>
      </c>
      <c r="P228" s="45" t="str">
        <f>VLOOKUP(A228,[1]Sheet1!$B$2:$R$234,16,FALSE)</f>
        <v>-</v>
      </c>
      <c r="Q228" s="45" t="str">
        <f>VLOOKUP(A228,[1]Sheet1!$B$2:$R$234,17,FALSE)</f>
        <v>-</v>
      </c>
      <c r="R228" s="45">
        <f>VLOOKUP(A228,[1]Sheet1!$B$2:$T$234,18,FALSE)</f>
        <v>4</v>
      </c>
      <c r="S228" s="45">
        <f>VLOOKUP(A228,[1]Sheet1!$B$2:$T$234,19,FALSE)</f>
        <v>20</v>
      </c>
      <c r="T228" s="45" t="str">
        <f>VLOOKUP(A228,[1]Sheet1!$B$2:$V$234,20,FALSE)</f>
        <v>-</v>
      </c>
      <c r="U228" s="45" t="str">
        <f>VLOOKUP(A228,[1]Sheet1!$B$2:$V$234,21,FALSE)</f>
        <v>-</v>
      </c>
      <c r="V228" s="45" t="str">
        <f>VLOOKUP(A228,[1]Sheet1!$B$2:$X$234,22,FALSE)</f>
        <v>-</v>
      </c>
      <c r="W228" s="45" t="str">
        <f>VLOOKUP(A228,[1]Sheet1!$B$2:$X$234,23,FALSE)</f>
        <v>-</v>
      </c>
      <c r="X228" s="45" t="str">
        <f>VLOOKUP(A228,[1]Sheet1!$B$2:$AL$234,24,FALSE)</f>
        <v>-</v>
      </c>
      <c r="Y228" s="45" t="str">
        <f>VLOOKUP(A228,[1]Sheet1!$B$2:$AM$234,25,FALSE)</f>
        <v>-</v>
      </c>
      <c r="Z228" s="45">
        <f>VLOOKUP(A228,[1]Sheet1!$B$2:$AB$234,26,FALSE)</f>
        <v>2</v>
      </c>
      <c r="AA228" s="45">
        <f>VLOOKUP(A228,[1]Sheet1!$B$2:$AB$234,27,FALSE)</f>
        <v>3</v>
      </c>
      <c r="AB228" s="45">
        <f>VLOOKUP(A228,[1]Sheet1!$B$2:$AD$234,28,FALSE)</f>
        <v>1</v>
      </c>
      <c r="AC228" s="45">
        <f>VLOOKUP(A228,[1]Sheet1!$B$2:$AD$234,29,FALSE)</f>
        <v>3</v>
      </c>
      <c r="AD228" s="45">
        <f>VLOOKUP(A228,[1]Sheet1!$B$2:$AF$234,30,FALSE)</f>
        <v>1</v>
      </c>
      <c r="AE228" s="45">
        <f>VLOOKUP(A228,[1]Sheet1!$B$2:$AF$234,31,FALSE)</f>
        <v>12</v>
      </c>
      <c r="AF228" s="45" t="str">
        <f>VLOOKUP(A228,[1]Sheet1!$B$2:$AH$234,32,FALSE)</f>
        <v>-</v>
      </c>
      <c r="AG228" s="45" t="str">
        <f>VLOOKUP(A228,[1]Sheet1!$B$2:$AH$234,33,FALSE)</f>
        <v>-</v>
      </c>
      <c r="AH228" s="75" t="str">
        <f>VLOOKUP(A228,[1]Sheet1!$B$2:$AJ$234,34,FALSE)</f>
        <v>-</v>
      </c>
      <c r="AI228" s="75" t="str">
        <f>VLOOKUP(A228,[1]Sheet1!$B$2:$AJ$234,35,FALSE)</f>
        <v>-</v>
      </c>
      <c r="AJ228" s="45" t="str">
        <f>VLOOKUP(A228,[1]Sheet1!$B$2:$AL$234,36,FALSE)</f>
        <v>-</v>
      </c>
      <c r="AK228" s="45" t="str">
        <f>VLOOKUP(A228,[1]Sheet1!$B$2:$AL$234,37,FALSE)</f>
        <v>-</v>
      </c>
      <c r="AL228" s="23"/>
    </row>
    <row r="229" spans="1:38" ht="14.25" customHeight="1">
      <c r="A229" s="126" t="s">
        <v>469</v>
      </c>
      <c r="B229" s="81">
        <f>VLOOKUP(A229,[1]Sheet1!$B$2:$F$234,2,FALSE)</f>
        <v>9</v>
      </c>
      <c r="C229" s="81">
        <f>VLOOKUP(A229,[1]Sheet1!$B$2:$F$234,3,FALSE)</f>
        <v>45</v>
      </c>
      <c r="D229" s="75" t="str">
        <f>VLOOKUP(A229,[1]Sheet1!$B$2:$F$234,4,FALSE)</f>
        <v>-</v>
      </c>
      <c r="E229" s="75" t="str">
        <f>VLOOKUP(A229,[1]Sheet1!$B$2:$F$234,5,FALSE)</f>
        <v>-</v>
      </c>
      <c r="F229" s="75" t="str">
        <f>VLOOKUP(A229,[1]Sheet1!$B$2:$I$234,6,FALSE)</f>
        <v>-</v>
      </c>
      <c r="G229" s="75" t="str">
        <f>VLOOKUP(A229,[1]Sheet1!$B$2:$I$234,7,FALSE)</f>
        <v>-</v>
      </c>
      <c r="H229" s="45">
        <f>VLOOKUP(A229,[1]Sheet1!$B$2:$J$234,8,FALSE)</f>
        <v>1</v>
      </c>
      <c r="I229" s="45">
        <f>VLOOKUP(A229,[1]Sheet1!$B$2:$J$234,9,FALSE)</f>
        <v>11</v>
      </c>
      <c r="J229" s="45" t="str">
        <f>VLOOKUP(A229,[1]Sheet1!$B$2:$L$234,10,FALSE)</f>
        <v>-</v>
      </c>
      <c r="K229" s="45" t="str">
        <f>VLOOKUP(A229,[1]Sheet1!$B$2:$L$234,11,FALSE)</f>
        <v>-</v>
      </c>
      <c r="L229" s="75" t="str">
        <f>VLOOKUP(A229,[1]Sheet1!$B$2:$N$234,12,FALSE)</f>
        <v>-</v>
      </c>
      <c r="M229" s="75" t="str">
        <f>VLOOKUP(A229,[1]Sheet1!$B$2:$N$234,13,FALSE)</f>
        <v>-</v>
      </c>
      <c r="N229" s="75" t="str">
        <f>VLOOKUP(A229,[1]Sheet1!$B$2:$P$234,14,FALSE)</f>
        <v>-</v>
      </c>
      <c r="O229" s="75" t="str">
        <f>VLOOKUP(A229,[1]Sheet1!$B$2:$P$234,15,FALSE)</f>
        <v>-</v>
      </c>
      <c r="P229" s="45" t="str">
        <f>VLOOKUP(A229,[1]Sheet1!$B$2:$R$234,16,FALSE)</f>
        <v>-</v>
      </c>
      <c r="Q229" s="45" t="str">
        <f>VLOOKUP(A229,[1]Sheet1!$B$2:$R$234,17,FALSE)</f>
        <v>-</v>
      </c>
      <c r="R229" s="45">
        <f>VLOOKUP(A229,[1]Sheet1!$B$2:$T$234,18,FALSE)</f>
        <v>1</v>
      </c>
      <c r="S229" s="45">
        <f>VLOOKUP(A229,[1]Sheet1!$B$2:$T$234,19,FALSE)</f>
        <v>2</v>
      </c>
      <c r="T229" s="45" t="str">
        <f>VLOOKUP(A229,[1]Sheet1!$B$2:$V$234,20,FALSE)</f>
        <v>-</v>
      </c>
      <c r="U229" s="45" t="str">
        <f>VLOOKUP(A229,[1]Sheet1!$B$2:$V$234,21,FALSE)</f>
        <v>-</v>
      </c>
      <c r="V229" s="45">
        <f>VLOOKUP(A229,[1]Sheet1!$B$2:$X$234,22,FALSE)</f>
        <v>1</v>
      </c>
      <c r="W229" s="45">
        <f>VLOOKUP(A229,[1]Sheet1!$B$2:$X$234,23,FALSE)</f>
        <v>2</v>
      </c>
      <c r="X229" s="45" t="str">
        <f>VLOOKUP(A229,[1]Sheet1!$B$2:$AL$234,24,FALSE)</f>
        <v>-</v>
      </c>
      <c r="Y229" s="45" t="str">
        <f>VLOOKUP(A229,[1]Sheet1!$B$2:$AM$234,25,FALSE)</f>
        <v>-</v>
      </c>
      <c r="Z229" s="45" t="str">
        <f>VLOOKUP(A229,[1]Sheet1!$B$2:$AB$234,26,FALSE)</f>
        <v>-</v>
      </c>
      <c r="AA229" s="45" t="str">
        <f>VLOOKUP(A229,[1]Sheet1!$B$2:$AB$234,27,FALSE)</f>
        <v>-</v>
      </c>
      <c r="AB229" s="45">
        <f>VLOOKUP(A229,[1]Sheet1!$B$2:$AD$234,28,FALSE)</f>
        <v>2</v>
      </c>
      <c r="AC229" s="45">
        <f>VLOOKUP(A229,[1]Sheet1!$B$2:$AD$234,29,FALSE)</f>
        <v>2</v>
      </c>
      <c r="AD229" s="45" t="str">
        <f>VLOOKUP(A229,[1]Sheet1!$B$2:$AF$234,30,FALSE)</f>
        <v>-</v>
      </c>
      <c r="AE229" s="45" t="str">
        <f>VLOOKUP(A229,[1]Sheet1!$B$2:$AF$234,31,FALSE)</f>
        <v>-</v>
      </c>
      <c r="AF229" s="45">
        <f>VLOOKUP(A229,[1]Sheet1!$B$2:$AH$234,32,FALSE)</f>
        <v>2</v>
      </c>
      <c r="AG229" s="45">
        <f>VLOOKUP(A229,[1]Sheet1!$B$2:$AH$234,33,FALSE)</f>
        <v>25</v>
      </c>
      <c r="AH229" s="75" t="str">
        <f>VLOOKUP(A229,[1]Sheet1!$B$2:$AJ$234,34,FALSE)</f>
        <v>-</v>
      </c>
      <c r="AI229" s="75" t="str">
        <f>VLOOKUP(A229,[1]Sheet1!$B$2:$AJ$234,35,FALSE)</f>
        <v>-</v>
      </c>
      <c r="AJ229" s="45">
        <f>VLOOKUP(A229,[1]Sheet1!$B$2:$AL$234,36,FALSE)</f>
        <v>2</v>
      </c>
      <c r="AK229" s="45">
        <f>VLOOKUP(A229,[1]Sheet1!$B$2:$AL$234,37,FALSE)</f>
        <v>3</v>
      </c>
      <c r="AL229" s="23"/>
    </row>
    <row r="230" spans="1:38" ht="14.25" customHeight="1">
      <c r="A230" s="126" t="s">
        <v>16</v>
      </c>
      <c r="B230" s="81">
        <f>VLOOKUP(A230,[1]Sheet1!$B$2:$F$234,2,FALSE)</f>
        <v>2</v>
      </c>
      <c r="C230" s="81">
        <f>VLOOKUP(A230,[1]Sheet1!$B$2:$F$234,3,FALSE)</f>
        <v>8</v>
      </c>
      <c r="D230" s="75" t="str">
        <f>VLOOKUP(A230,[1]Sheet1!$B$2:$F$234,4,FALSE)</f>
        <v>-</v>
      </c>
      <c r="E230" s="75" t="str">
        <f>VLOOKUP(A230,[1]Sheet1!$B$2:$F$234,5,FALSE)</f>
        <v>-</v>
      </c>
      <c r="F230" s="75" t="str">
        <f>VLOOKUP(A230,[1]Sheet1!$B$2:$I$234,6,FALSE)</f>
        <v>-</v>
      </c>
      <c r="G230" s="75" t="str">
        <f>VLOOKUP(A230,[1]Sheet1!$B$2:$I$234,7,FALSE)</f>
        <v>-</v>
      </c>
      <c r="H230" s="45" t="str">
        <f>VLOOKUP(A230,[1]Sheet1!$B$2:$J$234,8,FALSE)</f>
        <v>-</v>
      </c>
      <c r="I230" s="45" t="str">
        <f>VLOOKUP(A230,[1]Sheet1!$B$2:$J$234,9,FALSE)</f>
        <v>-</v>
      </c>
      <c r="J230" s="45" t="str">
        <f>VLOOKUP(A230,[1]Sheet1!$B$2:$L$234,10,FALSE)</f>
        <v>-</v>
      </c>
      <c r="K230" s="45" t="str">
        <f>VLOOKUP(A230,[1]Sheet1!$B$2:$L$234,11,FALSE)</f>
        <v>-</v>
      </c>
      <c r="L230" s="75" t="str">
        <f>VLOOKUP(A230,[1]Sheet1!$B$2:$N$234,12,FALSE)</f>
        <v>-</v>
      </c>
      <c r="M230" s="75" t="str">
        <f>VLOOKUP(A230,[1]Sheet1!$B$2:$N$234,13,FALSE)</f>
        <v>-</v>
      </c>
      <c r="N230" s="75" t="str">
        <f>VLOOKUP(A230,[1]Sheet1!$B$2:$P$234,14,FALSE)</f>
        <v>-</v>
      </c>
      <c r="O230" s="75" t="str">
        <f>VLOOKUP(A230,[1]Sheet1!$B$2:$P$234,15,FALSE)</f>
        <v>-</v>
      </c>
      <c r="P230" s="45" t="str">
        <f>VLOOKUP(A230,[1]Sheet1!$B$2:$R$234,16,FALSE)</f>
        <v>-</v>
      </c>
      <c r="Q230" s="45" t="str">
        <f>VLOOKUP(A230,[1]Sheet1!$B$2:$R$234,17,FALSE)</f>
        <v>-</v>
      </c>
      <c r="R230" s="45">
        <f>VLOOKUP(A230,[1]Sheet1!$B$2:$T$234,18,FALSE)</f>
        <v>2</v>
      </c>
      <c r="S230" s="45">
        <f>VLOOKUP(A230,[1]Sheet1!$B$2:$T$234,19,FALSE)</f>
        <v>8</v>
      </c>
      <c r="T230" s="45" t="str">
        <f>VLOOKUP(A230,[1]Sheet1!$B$2:$V$234,20,FALSE)</f>
        <v>-</v>
      </c>
      <c r="U230" s="45" t="str">
        <f>VLOOKUP(A230,[1]Sheet1!$B$2:$V$234,21,FALSE)</f>
        <v>-</v>
      </c>
      <c r="V230" s="45" t="str">
        <f>VLOOKUP(A230,[1]Sheet1!$B$2:$X$234,22,FALSE)</f>
        <v>-</v>
      </c>
      <c r="W230" s="45" t="str">
        <f>VLOOKUP(A230,[1]Sheet1!$B$2:$X$234,23,FALSE)</f>
        <v>-</v>
      </c>
      <c r="X230" s="45" t="str">
        <f>VLOOKUP(A230,[1]Sheet1!$B$2:$AL$234,24,FALSE)</f>
        <v>-</v>
      </c>
      <c r="Y230" s="45" t="str">
        <f>VLOOKUP(A230,[1]Sheet1!$B$2:$AM$234,25,FALSE)</f>
        <v>-</v>
      </c>
      <c r="Z230" s="45" t="str">
        <f>VLOOKUP(A230,[1]Sheet1!$B$2:$AB$234,26,FALSE)</f>
        <v>-</v>
      </c>
      <c r="AA230" s="45" t="str">
        <f>VLOOKUP(A230,[1]Sheet1!$B$2:$AB$234,27,FALSE)</f>
        <v>-</v>
      </c>
      <c r="AB230" s="45" t="str">
        <f>VLOOKUP(A230,[1]Sheet1!$B$2:$AD$234,28,FALSE)</f>
        <v>-</v>
      </c>
      <c r="AC230" s="45" t="str">
        <f>VLOOKUP(A230,[1]Sheet1!$B$2:$AD$234,29,FALSE)</f>
        <v>-</v>
      </c>
      <c r="AD230" s="45" t="str">
        <f>VLOOKUP(A230,[1]Sheet1!$B$2:$AF$234,30,FALSE)</f>
        <v>-</v>
      </c>
      <c r="AE230" s="45" t="str">
        <f>VLOOKUP(A230,[1]Sheet1!$B$2:$AF$234,31,FALSE)</f>
        <v>-</v>
      </c>
      <c r="AF230" s="45" t="str">
        <f>VLOOKUP(A230,[1]Sheet1!$B$2:$AH$234,32,FALSE)</f>
        <v>-</v>
      </c>
      <c r="AG230" s="45" t="str">
        <f>VLOOKUP(A230,[1]Sheet1!$B$2:$AH$234,33,FALSE)</f>
        <v>-</v>
      </c>
      <c r="AH230" s="75" t="str">
        <f>VLOOKUP(A230,[1]Sheet1!$B$2:$AJ$234,34,FALSE)</f>
        <v>-</v>
      </c>
      <c r="AI230" s="75" t="str">
        <f>VLOOKUP(A230,[1]Sheet1!$B$2:$AJ$234,35,FALSE)</f>
        <v>-</v>
      </c>
      <c r="AJ230" s="45" t="str">
        <f>VLOOKUP(A230,[1]Sheet1!$B$2:$AL$234,36,FALSE)</f>
        <v>-</v>
      </c>
      <c r="AK230" s="45" t="str">
        <f>VLOOKUP(A230,[1]Sheet1!$B$2:$AL$234,37,FALSE)</f>
        <v>-</v>
      </c>
      <c r="AL230" s="23"/>
    </row>
    <row r="231" spans="1:38" ht="14.25" customHeight="1">
      <c r="A231" s="127" t="s">
        <v>217</v>
      </c>
      <c r="B231" s="157">
        <f>VLOOKUP(A231,[1]Sheet1!$B$2:$F$234,2,FALSE)</f>
        <v>167</v>
      </c>
      <c r="C231" s="159">
        <f>VLOOKUP(A231,[1]Sheet1!$B$2:$F$234,3,FALSE)</f>
        <v>1452</v>
      </c>
      <c r="D231" s="87">
        <f>VLOOKUP(A231,[1]Sheet1!$B$2:$F$234,4,FALSE)</f>
        <v>2</v>
      </c>
      <c r="E231" s="87">
        <f>VLOOKUP(A231,[1]Sheet1!$B$2:$F$234,5,FALSE)</f>
        <v>52</v>
      </c>
      <c r="F231" s="87" t="str">
        <f>VLOOKUP(A231,[1]Sheet1!$B$2:$I$234,6,FALSE)</f>
        <v>-</v>
      </c>
      <c r="G231" s="87" t="str">
        <f>VLOOKUP(A231,[1]Sheet1!$B$2:$I$234,7,FALSE)</f>
        <v>-</v>
      </c>
      <c r="H231" s="46">
        <f>VLOOKUP(A231,[1]Sheet1!$B$2:$J$234,8,FALSE)</f>
        <v>23</v>
      </c>
      <c r="I231" s="46">
        <f>VLOOKUP(A231,[1]Sheet1!$B$2:$J$234,9,FALSE)</f>
        <v>159</v>
      </c>
      <c r="J231" s="46">
        <f>VLOOKUP(A231,[1]Sheet1!$B$2:$L$234,10,FALSE)</f>
        <v>6</v>
      </c>
      <c r="K231" s="46">
        <f>VLOOKUP(A231,[1]Sheet1!$B$2:$L$234,11,FALSE)</f>
        <v>51</v>
      </c>
      <c r="L231" s="87" t="str">
        <f>VLOOKUP(A231,[1]Sheet1!$B$2:$N$234,12,FALSE)</f>
        <v>-</v>
      </c>
      <c r="M231" s="87" t="str">
        <f>VLOOKUP(A231,[1]Sheet1!$B$2:$N$234,13,FALSE)</f>
        <v>-</v>
      </c>
      <c r="N231" s="87" t="str">
        <f>VLOOKUP(A231,[1]Sheet1!$B$2:$P$234,14,FALSE)</f>
        <v>-</v>
      </c>
      <c r="O231" s="87" t="str">
        <f>VLOOKUP(A231,[1]Sheet1!$B$2:$P$234,15,FALSE)</f>
        <v>-</v>
      </c>
      <c r="P231" s="46">
        <f>VLOOKUP(A231,[1]Sheet1!$B$2:$R$234,16,FALSE)</f>
        <v>3</v>
      </c>
      <c r="Q231" s="46">
        <f>VLOOKUP(A231,[1]Sheet1!$B$2:$R$234,17,FALSE)</f>
        <v>46</v>
      </c>
      <c r="R231" s="46">
        <f>VLOOKUP(A231,[1]Sheet1!$B$2:$T$234,18,FALSE)</f>
        <v>29</v>
      </c>
      <c r="S231" s="46">
        <f>VLOOKUP(A231,[1]Sheet1!$B$2:$T$234,19,FALSE)</f>
        <v>313</v>
      </c>
      <c r="T231" s="46">
        <f>VLOOKUP(A231,[1]Sheet1!$B$2:$V$234,20,FALSE)</f>
        <v>2</v>
      </c>
      <c r="U231" s="46">
        <f>VLOOKUP(A231,[1]Sheet1!$B$2:$V$234,21,FALSE)</f>
        <v>7</v>
      </c>
      <c r="V231" s="46">
        <f>VLOOKUP(A231,[1]Sheet1!$B$2:$X$234,22,FALSE)</f>
        <v>37</v>
      </c>
      <c r="W231" s="46">
        <f>VLOOKUP(A231,[1]Sheet1!$B$2:$X$234,23,FALSE)</f>
        <v>78</v>
      </c>
      <c r="X231" s="46">
        <f>VLOOKUP(A231,[1]Sheet1!$B$2:$AL$234,24,FALSE)</f>
        <v>9</v>
      </c>
      <c r="Y231" s="46">
        <f>VLOOKUP(A231,[1]Sheet1!$B$2:$AM$234,25,FALSE)</f>
        <v>102</v>
      </c>
      <c r="Z231" s="46">
        <f>VLOOKUP(A231,[1]Sheet1!$B$2:$AB$234,26,FALSE)</f>
        <v>14</v>
      </c>
      <c r="AA231" s="46">
        <f>VLOOKUP(A231,[1]Sheet1!$B$2:$AB$234,27,FALSE)</f>
        <v>132</v>
      </c>
      <c r="AB231" s="46">
        <f>VLOOKUP(A231,[1]Sheet1!$B$2:$AD$234,28,FALSE)</f>
        <v>13</v>
      </c>
      <c r="AC231" s="46">
        <f>VLOOKUP(A231,[1]Sheet1!$B$2:$AD$234,29,FALSE)</f>
        <v>96</v>
      </c>
      <c r="AD231" s="46">
        <f>VLOOKUP(A231,[1]Sheet1!$B$2:$AF$234,30,FALSE)</f>
        <v>3</v>
      </c>
      <c r="AE231" s="46">
        <f>VLOOKUP(A231,[1]Sheet1!$B$2:$AF$234,31,FALSE)</f>
        <v>23</v>
      </c>
      <c r="AF231" s="46">
        <f>VLOOKUP(A231,[1]Sheet1!$B$2:$AH$234,32,FALSE)</f>
        <v>13</v>
      </c>
      <c r="AG231" s="46">
        <f>VLOOKUP(A231,[1]Sheet1!$B$2:$AH$234,33,FALSE)</f>
        <v>163</v>
      </c>
      <c r="AH231" s="87">
        <f>VLOOKUP(A231,[1]Sheet1!$B$2:$AJ$234,34,FALSE)</f>
        <v>2</v>
      </c>
      <c r="AI231" s="87">
        <f>VLOOKUP(A231,[1]Sheet1!$B$2:$AJ$234,35,FALSE)</f>
        <v>18</v>
      </c>
      <c r="AJ231" s="46">
        <f>VLOOKUP(A231,[1]Sheet1!$B$2:$AL$234,36,FALSE)</f>
        <v>11</v>
      </c>
      <c r="AK231" s="46">
        <f>VLOOKUP(A231,[1]Sheet1!$B$2:$AL$234,37,FALSE)</f>
        <v>212</v>
      </c>
      <c r="AL231" s="23"/>
    </row>
    <row r="232" spans="1:38">
      <c r="A232" s="16" t="s">
        <v>438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5"/>
      <c r="Y232" s="45"/>
      <c r="Z232" s="4"/>
      <c r="AA232" s="4"/>
      <c r="AB232" s="4"/>
      <c r="AC232" s="4"/>
      <c r="AD232" s="4"/>
      <c r="AE232" s="4"/>
      <c r="AF232" s="4"/>
      <c r="AG232" s="83"/>
      <c r="AH232" s="83"/>
      <c r="AJ232" s="183"/>
      <c r="AK232" s="22" t="s">
        <v>440</v>
      </c>
      <c r="AL232" s="186"/>
    </row>
    <row r="233" spans="1:38">
      <c r="A233" s="71" t="s">
        <v>108</v>
      </c>
      <c r="C233" s="1"/>
      <c r="D233" s="1"/>
      <c r="E233" s="1"/>
      <c r="F233" s="1"/>
      <c r="G233" s="1"/>
      <c r="H233" s="1"/>
      <c r="I233" s="1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</row>
    <row r="234" spans="1:38">
      <c r="A234" s="71" t="s">
        <v>293</v>
      </c>
      <c r="C234" s="1"/>
      <c r="D234" s="1"/>
      <c r="E234" s="1"/>
      <c r="F234" s="1"/>
      <c r="G234" s="1"/>
      <c r="H234" s="1"/>
      <c r="I234" s="1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</row>
  </sheetData>
  <mergeCells count="20">
    <mergeCell ref="AI2:AK2"/>
    <mergeCell ref="A3:A5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</mergeCells>
  <phoneticPr fontId="3"/>
  <pageMargins left="0" right="0" top="0.9055118110236221" bottom="0" header="0.31496062992125984" footer="0.31496062992125984"/>
  <pageSetup paperSize="8" scale="76" fitToWidth="1" fitToHeight="0" orientation="landscape" usePrinterDefaults="1" r:id="rId1"/>
  <rowBreaks count="4" manualBreakCount="4">
    <brk id="58" max="36" man="1"/>
    <brk id="110" max="36" man="1"/>
    <brk id="163" max="36" man="1"/>
    <brk id="213" max="36" man="1"/>
  </rowBreaks>
  <colBreaks count="1" manualBreakCount="1">
    <brk id="36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33事業所の概要（全事業所・平成24,26,28,令和３年）</vt:lpstr>
      <vt:lpstr>34産業別事業所の状況（全事業所）</vt:lpstr>
      <vt:lpstr>35規模別事業所数及び従業者数（民営・令和３年）</vt:lpstr>
      <vt:lpstr>36従業上の地位別従業者数（全事業所・平成242628,令３</vt:lpstr>
      <vt:lpstr>37産業（中分類）規模別事業所数及び従業者数（民営）</vt:lpstr>
      <vt:lpstr>38町丁別産業（大分類）別事業所数及び従業者数（民営）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2023-10-13T05:36:28Z</cp:lastPrinted>
  <dcterms:created xsi:type="dcterms:W3CDTF">2013-12-27T06:28:50Z</dcterms:created>
  <dcterms:modified xsi:type="dcterms:W3CDTF">2025-12-09T02:35:38Z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2025-12-09T02:35:38Z</vt:filetime>
  </property>
</Properties>
</file>