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ffilesv11\０３財政課\共有\令和04年度\R04_12決算統計\19_財政状況資料\02_２回目\03_県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目的別歳出決算分析表（住民一人当たりのコスト）" sheetId="17" r:id="rId7"/>
    <sheet name="性質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<sst xmlns="http://schemas.openxmlformats.org/spreadsheetml/2006/main" count="1061" uniqueCount="627">
  <si>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</si>
  <si>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</si>
  <si>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</si>
  <si>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</si>
  <si>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</si>
  <si>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</si>
  <si>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</si>
  <si>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</si>
  <si>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</si>
  <si>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</si>
  <si>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</si>
  <si>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</si>
  <si>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</si>
  <si>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</si>
  <si>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</si>
  <si>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</si>
  <si>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</si>
  <si>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</si>
  <si>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</si>
  <si>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</si>
  <si>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</si>
  <si>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</si>
  <si>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</si>
  <si>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</si>
  <si>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</si>
  <si>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</si>
  <si>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</si>
  <si>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</si>
  <si>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</si>
  <si>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</si>
  <si>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</si>
  <si>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</si>
  <si>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</si>
  <si>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</si>
  <si>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</si>
  <si>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</si>
  <si>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</si>
  <si>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</si>
  <si>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</si>
  <si>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</si>
  <si>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</si>
  <si>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</si>
  <si>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</si>
  <si>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</si>
  <si>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</si>
  <si>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</si>
  <si>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</si>
  <si>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</si>
  <si>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</si>
  <si>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</si>
  <si>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</si>
  <si>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</si>
  <si>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</si>
  <si>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</si>
  <si>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</si>
  <si>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</si>
  <si>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</si>
  <si>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</si>
  <si>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</si>
  <si>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</si>
  <si>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</si>
  <si>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</si>
  <si>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</si>
  <si>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</si>
  <si>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</si>
  <si>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</si>
  <si>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</si>
  <si>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</si>
  <si>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</si>
  <si>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</si>
  <si>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</si>
  <si>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</si>
  <si>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</si>
  <si>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</si>
  <si>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</si>
  <si>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</si>
  <si>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</si>
  <si>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</si>
  <si>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</si>
  <si>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</si>
  <si>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</si>
  <si>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</si>
  <si>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</si>
  <si>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</si>
  <si>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</si>
  <si>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</si>
  <si>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</si>
  <si>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</si>
  <si>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</si>
  <si>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</si>
  <si>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</si>
  <si>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</si>
  <si>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</si>
  <si>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</si>
  <si>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</si>
  <si>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</si>
  <si>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</si>
  <si>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</si>
  <si>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</si>
  <si>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</si>
  <si>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水戸市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</si>
  <si>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</si>
  <si>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</si>
  <si>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</si>
  <si>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</si>
  <si>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</si>
  <si>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</si>
  <si>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</si>
  <si>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</si>
  <si>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</si>
  <si>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</si>
  <si>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</si>
  <si>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</si>
  <si>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</si>
  <si>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</si>
  <si>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</si>
  <si>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</si>
  <si>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</si>
  <si>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</si>
  <si>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</si>
  <si>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</si>
  <si>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</si>
  <si>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</si>
  <si>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</si>
  <si>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</si>
  <si>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</si>
  <si>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</si>
  <si>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</si>
  <si>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</si>
  <si>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</si>
  <si>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</si>
  <si>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</si>
  <si>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</si>
  <si>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</si>
  <si>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</si>
  <si>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</si>
  <si>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</si>
  <si>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</si>
  <si>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</si>
  <si>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</si>
  <si>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</si>
  <si>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</si>
  <si>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</si>
  <si>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</si>
  <si>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</si>
  <si>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</si>
  <si>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</si>
  <si>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</si>
  <si>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</si>
  <si>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</si>
  <si>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</si>
  <si>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</si>
  <si>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</si>
  <si>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</si>
  <si>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</si>
  <si>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</si>
  <si>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</si>
  <si>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</si>
  <si>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</si>
  <si>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</si>
  <si>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</si>
  <si>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</si>
  <si>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</si>
  <si>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</si>
  <si>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</si>
  <si>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</si>
  <si>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</si>
  <si>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</si>
  <si>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</si>
  <si>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</si>
  <si>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</si>
  <si>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</si>
  <si>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</si>
  <si>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</si>
  <si>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</si>
  <si>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</si>
  <si>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</si>
  <si>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</si>
  <si>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</si>
  <si>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</si>
  <si>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</si>
  <si>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</si>
  <si>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</si>
  <si>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</si>
  <si>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</si>
  <si>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</si>
  <si>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</si>
  <si>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</si>
  <si>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</si>
  <si>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</si>
  <si>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</si>
  <si>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</si>
  <si>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</si>
  <si>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</si>
  <si>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</si>
  <si>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</si>
  <si>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</si>
  <si>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</si>
  <si>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</si>
  <si>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</si>
  <si>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</si>
  <si>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</si>
  <si>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</si>
  <si>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</si>
  <si>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</si>
  <si>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</si>
  <si>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</si>
  <si>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</si>
  <si>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</si>
  <si>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</si>
  <si>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</si>
  <si>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</si>
  <si>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</si>
  <si>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茨城県水戸市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</si>
  <si>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</si>
  <si>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</si>
  <si>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</si>
  <si>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</si>
  <si>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</si>
  <si>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</si>
  <si>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</si>
  <si>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</si>
  <si>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</si>
  <si>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</si>
  <si>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</si>
  <si>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</si>
  <si>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</si>
  <si>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</si>
  <si>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</si>
  <si>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</si>
  <si>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</si>
  <si>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</si>
  <si>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</si>
  <si>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</si>
  <si>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</si>
  <si>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</si>
  <si>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</si>
  <si>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</si>
  <si>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</si>
  <si>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</si>
  <si>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</si>
  <si>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</si>
  <si>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</si>
  <si>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</si>
  <si>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</si>
  <si>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</si>
  <si>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</si>
  <si>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</si>
  <si>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</si>
  <si>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</si>
  <si>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</si>
  <si>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</si>
  <si>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</si>
  <si>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</si>
  <si>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</si>
  <si>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</si>
  <si>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</si>
  <si>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</si>
  <si>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</si>
  <si>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</si>
  <si>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</si>
  <si>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</si>
  <si>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</si>
  <si>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</si>
  <si>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</si>
  <si>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</si>
  <si>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</si>
  <si>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</si>
  <si>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</si>
  <si>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</si>
  <si>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</si>
  <si>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</si>
  <si>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</si>
  <si>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</si>
  <si>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</si>
  <si>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</si>
  <si>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</si>
  <si>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</si>
  <si>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</si>
  <si>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</si>
  <si>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</si>
  <si>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</si>
  <si>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</si>
  <si>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</si>
  <si>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</si>
  <si>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</si>
  <si>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</si>
  <si>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</si>
  <si>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</si>
  <si>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</si>
  <si>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</si>
  <si>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</si>
  <si>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</si>
  <si>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</si>
  <si>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</si>
  <si>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</si>
  <si>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</si>
  <si>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</si>
  <si>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</si>
  <si>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</si>
  <si>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</si>
  <si>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</si>
  <si>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</si>
  <si>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</si>
  <si>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</si>
  <si>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</si>
  <si>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</si>
  <si>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</si>
  <si>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</si>
  <si>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</si>
  <si>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</si>
  <si>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</si>
  <si>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</si>
  <si>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</si>
  <si>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</si>
  <si>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</si>
  <si>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</si>
  <si>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</si>
  <si>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</si>
  <si>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</si>
  <si>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</si>
  <si>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</si>
  <si>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</si>
  <si>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</si>
  <si>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</si>
  <si>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</si>
  <si>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</si>
  <si>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</si>
  <si>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</si>
  <si>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</si>
  <si>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</si>
  <si>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</si>
  <si>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</si>
  <si>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</si>
  <si>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</si>
  <si>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</si>
  <si>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</si>
  <si>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</si>
  <si>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</si>
  <si>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</si>
  <si>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</si>
  <si>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</si>
  <si>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</si>
  <si>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</si>
  <si>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</si>
  <si>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</si>
  <si>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</si>
  <si>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</si>
  <si>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</si>
  <si>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</si>
  <si>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</si>
  <si>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</si>
  <si>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</si>
  <si>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</si>
  <si>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</si>
  <si>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</si>
  <si>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</si>
  <si>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</si>
  <si>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</si>
  <si>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</si>
  <si>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</si>
  <si>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</si>
  <si>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</si>
  <si>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</si>
  <si>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</si>
  <si>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</si>
  <si>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茨城県水戸市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</si>
  <si>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</si>
  <si>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</si>
  <si>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</si>
  <si>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</si>
  <si>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</si>
  <si>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</si>
  <si>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</si>
  <si>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</si>
  <si>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</si>
  <si>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</si>
  <si>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</si>
  <si>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</si>
  <si>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</si>
  <si>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</si>
  <si>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</si>
  <si>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</si>
  <si>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</si>
  <si>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</si>
  <si>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</si>
  <si>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</si>
  <si>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公共用地先行取得事業会計</t>
    <phoneticPr fontId="5"/>
  </si>
  <si>
    <t>-</t>
    <phoneticPr fontId="5"/>
  </si>
  <si>
    <t>母子父子寡婦福祉資金会計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</si>
  <si>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</si>
  <si>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</si>
  <si>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</si>
  <si>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</si>
  <si>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</si>
  <si>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</si>
  <si>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</si>
  <si>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</si>
  <si>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</si>
  <si>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</si>
  <si>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</si>
  <si>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</si>
  <si>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</si>
  <si>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</si>
  <si>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</si>
  <si>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</si>
  <si>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</si>
  <si>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介護サービス事業会計</t>
    <phoneticPr fontId="5"/>
  </si>
  <si>
    <t>駐車場事業会計</t>
    <phoneticPr fontId="5"/>
  </si>
  <si>
    <t>水道事業会計</t>
    <phoneticPr fontId="5"/>
  </si>
  <si>
    <t>法適用企業</t>
    <phoneticPr fontId="5"/>
  </si>
  <si>
    <t>下水道事業会計</t>
    <phoneticPr fontId="5"/>
  </si>
  <si>
    <t>公設地方卸売市場事業会計</t>
    <phoneticPr fontId="5"/>
  </si>
  <si>
    <t>法非適用企業</t>
    <phoneticPr fontId="5"/>
  </si>
  <si>
    <t>農業集落排水事業会計</t>
    <phoneticPr fontId="5"/>
  </si>
  <si>
    <t>法非適用企業</t>
    <phoneticPr fontId="5"/>
  </si>
  <si>
    <t>東前第二土地区画整理事業会計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</si>
  <si>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</si>
  <si>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</si>
  <si>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</si>
  <si>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</si>
  <si>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</si>
  <si>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</si>
  <si>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</si>
  <si>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</si>
  <si>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</si>
  <si>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</si>
  <si>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</si>
  <si>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</si>
  <si>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</si>
  <si>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</si>
  <si>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</si>
  <si>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</si>
  <si>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</si>
  <si>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</si>
  <si>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</si>
  <si>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</si>
  <si>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</si>
  <si>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</si>
  <si>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</si>
  <si>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</si>
  <si>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</si>
  <si>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</si>
  <si>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</si>
  <si>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</si>
  <si>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</si>
  <si>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</si>
  <si>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</si>
  <si>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</si>
  <si>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</si>
  <si>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</si>
  <si>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</si>
  <si>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</si>
  <si>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</si>
  <si>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</si>
  <si>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</si>
  <si>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</si>
  <si>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</si>
  <si>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</si>
  <si>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</si>
  <si>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</si>
  <si>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</si>
  <si>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</si>
  <si>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</si>
  <si>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</si>
  <si>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</si>
  <si>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</si>
  <si>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</si>
  <si>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</si>
  <si>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</si>
  <si>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</si>
  <si>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</si>
  <si>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</si>
  <si>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</si>
  <si>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</si>
  <si>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</si>
  <si>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</si>
  <si>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</si>
  <si>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</si>
  <si>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</si>
  <si>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</si>
  <si>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</si>
  <si>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</si>
  <si>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</si>
  <si>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</si>
  <si>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</si>
  <si>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</si>
  <si>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東前第二土地区画整理事業会計</t>
    <phoneticPr fontId="5"/>
  </si>
  <si>
    <t>-</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</si>
  <si>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</si>
  <si>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</si>
  <si>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</si>
  <si>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</si>
  <si>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</si>
  <si>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</si>
  <si>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</si>
  <si>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</si>
  <si>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</si>
  <si>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</si>
  <si>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</si>
  <si>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</si>
  <si>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</si>
  <si>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</si>
  <si>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</si>
  <si>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</si>
  <si>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</si>
  <si>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</si>
  <si>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</si>
  <si>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</si>
  <si>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</si>
  <si>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</si>
  <si>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</si>
  <si>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</si>
  <si>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</si>
  <si>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</si>
  <si>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</si>
  <si>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</si>
  <si>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</si>
  <si>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</si>
  <si>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</si>
  <si>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</si>
  <si>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</si>
  <si>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</si>
  <si>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</si>
  <si>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</si>
  <si>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</si>
  <si>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</si>
  <si>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</si>
  <si>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</si>
  <si>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</si>
  <si>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</si>
  <si>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</si>
  <si>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</si>
  <si>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</si>
  <si>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</si>
  <si>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</si>
  <si>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</si>
  <si>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</si>
  <si>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</si>
  <si>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</si>
  <si>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</si>
  <si>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</si>
  <si>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</si>
  <si>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</si>
  <si>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</si>
  <si>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</si>
  <si>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</si>
  <si>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</si>
  <si>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</si>
  <si>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</si>
  <si>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</si>
  <si>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</si>
  <si>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</si>
  <si>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</si>
  <si>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</si>
  <si>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</si>
  <si>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</si>
  <si>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</si>
  <si>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</si>
  <si>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</si>
  <si>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</si>
  <si>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</si>
  <si>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</si>
  <si>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</si>
  <si>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</si>
  <si>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</si>
  <si>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</si>
  <si>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</si>
  <si>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</si>
  <si>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</si>
  <si>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</si>
  <si>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</si>
  <si>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</si>
  <si>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</si>
  <si>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</si>
  <si>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</si>
  <si>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4.29</t>
  </si>
  <si>
    <t>▲ 5.47</t>
  </si>
  <si>
    <t>▲ 1.09</t>
  </si>
  <si>
    <t>一般会計</t>
  </si>
  <si>
    <t>水道事業会計</t>
  </si>
  <si>
    <t>国民健康保険会計</t>
  </si>
  <si>
    <t>介護保険会計</t>
  </si>
  <si>
    <t>下水道事業会計</t>
  </si>
  <si>
    <t>公設地方卸売市場事業会計</t>
  </si>
  <si>
    <t>駐車場事業会計</t>
  </si>
  <si>
    <t>農業集落排水事業会計</t>
  </si>
  <si>
    <t>その他会計（赤字）</t>
  </si>
  <si>
    <t>その他会計（黒字）</t>
  </si>
  <si>
    <t>（百万円）</t>
    <phoneticPr fontId="5"/>
  </si>
  <si>
    <t>H30</t>
    <phoneticPr fontId="5"/>
  </si>
  <si>
    <t>R01</t>
    <phoneticPr fontId="5"/>
  </si>
  <si>
    <t>R02</t>
    <phoneticPr fontId="5"/>
  </si>
  <si>
    <t>R03</t>
    <phoneticPr fontId="5"/>
  </si>
  <si>
    <t>R04</t>
    <phoneticPr fontId="5"/>
  </si>
  <si>
    <t>茨城地方広域環境事務組合</t>
    <phoneticPr fontId="2"/>
  </si>
  <si>
    <t>大洗、鉾田、水戸環境組合</t>
    <phoneticPr fontId="2"/>
  </si>
  <si>
    <t>笠間地方広域事務組合</t>
    <phoneticPr fontId="2"/>
  </si>
  <si>
    <t>茨城租税債権管理機構</t>
    <phoneticPr fontId="2"/>
  </si>
  <si>
    <t>茨城県市町村総合事務組合(一般会計）</t>
    <rPh sb="13" eb="17">
      <t>イッパンカイケイ</t>
    </rPh>
    <phoneticPr fontId="2"/>
  </si>
  <si>
    <t>茨城県後期高齢者医療広域連合(一般会計）</t>
    <phoneticPr fontId="2"/>
  </si>
  <si>
    <t>茨城県後期高齢者医療広域連合(後期高齢者医療会計）</t>
    <rPh sb="15" eb="17">
      <t>コウキ</t>
    </rPh>
    <rPh sb="17" eb="20">
      <t>コウレイシャ</t>
    </rPh>
    <rPh sb="20" eb="22">
      <t>イリョウ</t>
    </rPh>
    <rPh sb="22" eb="24">
      <t>カイケイ</t>
    </rPh>
    <phoneticPr fontId="2"/>
  </si>
  <si>
    <t>茨城県市町村総合事務組合（県民交通災害共済事業特別会計）</t>
    <phoneticPr fontId="2"/>
  </si>
  <si>
    <t>水戸市農業公社</t>
    <rPh sb="0" eb="3">
      <t>ミトシ</t>
    </rPh>
    <rPh sb="3" eb="5">
      <t>ノウギョウ</t>
    </rPh>
    <rPh sb="5" eb="7">
      <t>コウシャ</t>
    </rPh>
    <phoneticPr fontId="2"/>
  </si>
  <si>
    <t>水戸市勤労者サービスセンター</t>
    <rPh sb="0" eb="3">
      <t>ミトシ</t>
    </rPh>
    <rPh sb="3" eb="6">
      <t>キンロウシャ</t>
    </rPh>
    <phoneticPr fontId="2"/>
  </si>
  <si>
    <t>水戸市商業駐車場公社</t>
    <rPh sb="0" eb="3">
      <t>ミトシ</t>
    </rPh>
    <rPh sb="3" eb="5">
      <t>ショウギョウ</t>
    </rPh>
    <rPh sb="5" eb="8">
      <t>チュウシャジョウ</t>
    </rPh>
    <rPh sb="8" eb="10">
      <t>コウシャ</t>
    </rPh>
    <phoneticPr fontId="2"/>
  </si>
  <si>
    <t>水戸市国際交流協会</t>
    <rPh sb="0" eb="3">
      <t>ミトシ</t>
    </rPh>
    <rPh sb="3" eb="5">
      <t>コクサイ</t>
    </rPh>
    <rPh sb="5" eb="7">
      <t>コウリュウ</t>
    </rPh>
    <rPh sb="7" eb="9">
      <t>キョウカイ</t>
    </rPh>
    <phoneticPr fontId="2"/>
  </si>
  <si>
    <t>水戸市スポーツ振興協会</t>
    <rPh sb="0" eb="3">
      <t>ミトシ</t>
    </rPh>
    <rPh sb="7" eb="9">
      <t>シンコウ</t>
    </rPh>
    <rPh sb="9" eb="11">
      <t>キョウカイ</t>
    </rPh>
    <phoneticPr fontId="2"/>
  </si>
  <si>
    <t>水戸市芸術振興財団</t>
    <rPh sb="0" eb="3">
      <t>ミトシ</t>
    </rPh>
    <rPh sb="3" eb="5">
      <t>ゲイジュツ</t>
    </rPh>
    <rPh sb="5" eb="7">
      <t>シンコウ</t>
    </rPh>
    <rPh sb="7" eb="9">
      <t>ザイダン</t>
    </rPh>
    <phoneticPr fontId="2"/>
  </si>
  <si>
    <t>水戸市公園協会</t>
    <rPh sb="0" eb="3">
      <t>ミトシ</t>
    </rPh>
    <rPh sb="3" eb="5">
      <t>コウエン</t>
    </rPh>
    <rPh sb="5" eb="7">
      <t>キョウカイ</t>
    </rPh>
    <phoneticPr fontId="2"/>
  </si>
  <si>
    <t>水戸市都市開発</t>
    <rPh sb="0" eb="3">
      <t>ミトシ</t>
    </rPh>
    <rPh sb="3" eb="5">
      <t>トシ</t>
    </rPh>
    <rPh sb="5" eb="7">
      <t>カイハツ</t>
    </rPh>
    <phoneticPr fontId="2"/>
  </si>
  <si>
    <t>(電源立地振興基金)</t>
    <rPh sb="1" eb="3">
      <t>デンゲン</t>
    </rPh>
    <rPh sb="3" eb="5">
      <t>リッチ</t>
    </rPh>
    <rPh sb="5" eb="7">
      <t>シンコウ</t>
    </rPh>
    <rPh sb="7" eb="9">
      <t>キキン</t>
    </rPh>
    <phoneticPr fontId="5"/>
  </si>
  <si>
    <t>(交通遺児就学奨励基金)</t>
    <rPh sb="1" eb="3">
      <t>コウツウ</t>
    </rPh>
    <rPh sb="3" eb="5">
      <t>イジ</t>
    </rPh>
    <rPh sb="5" eb="7">
      <t>シュウガク</t>
    </rPh>
    <rPh sb="7" eb="9">
      <t>ショウレイ</t>
    </rPh>
    <rPh sb="9" eb="11">
      <t>キキン</t>
    </rPh>
    <phoneticPr fontId="5"/>
  </si>
  <si>
    <t>(教育振興基金)</t>
    <rPh sb="1" eb="3">
      <t>キョウイク</t>
    </rPh>
    <rPh sb="3" eb="5">
      <t>シンコウ</t>
    </rPh>
    <rPh sb="5" eb="7">
      <t>キキン</t>
    </rPh>
    <phoneticPr fontId="5"/>
  </si>
  <si>
    <t>(奨学基金)</t>
    <rPh sb="1" eb="3">
      <t>ショウガク</t>
    </rPh>
    <rPh sb="3" eb="5">
      <t>キキン</t>
    </rPh>
    <phoneticPr fontId="5"/>
  </si>
  <si>
    <t>(水戸黄門ふるさと基金)</t>
    <rPh sb="1" eb="5">
      <t>ミトコウモン</t>
    </rPh>
    <rPh sb="9" eb="11">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</si>
  <si>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</si>
  <si>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</si>
  <si>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</si>
  <si>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</si>
  <si>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</si>
  <si>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</si>
  <si>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</si>
  <si>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</si>
  <si>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</si>
  <si>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類似団体平均との比較では，将来負担比率は高く，有形固定資産減価償却率は低くなっている。
　将来負担比率については，大型プロジェクトの推進に伴う市債発行により増加しているが，大型プロジェクトの終了後は市債の新規発行を抑制し，市債残高を確実に減少させながら，比率の改善に取り組む方針である。
　有形固定資産減価償却率については，令和４年度は新市民会館等の資産取得により減少した。
引き続き，公共施設等総合管理計画を踏まえ，公共施設や道路橋りょう等の長寿命化工事を計画的に進めながら，比率の適正な管理に努めていく。</t>
    <phoneticPr fontId="2"/>
  </si>
  <si>
    <t xml:space="preserve">　将来負担比率については，大型プロジェクトの推進に伴う市債発行により増加している。
　実質公債費比率については，令和4年度においては市税の徴収猶予特例債等の償還が終了したことにより，元利償還金の額が減少した結果，前年度から減少している。
　いずれの比率も類似団体と比較して高い水準にあることから，大型プロジェクトの終了後は市債の新規発行を抑制し，市債残高の減少と公債費負担の適正化に努める方針である。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</si>
</sst>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52191</c:v>
                </c:pt>
                <c:pt idx="3">
                  <c:v>48105</c:v>
                </c:pt>
                <c:pt idx="4">
                  <c:v>47446</c:v>
                </c:pt>
              </c:numCache>
            </c:numRef>
          </c:val>
          <c:smooth val="0"/>
          <c:extLst>
            <c:ext xmlns:c16="http://schemas.microsoft.com/office/drawing/2014/chart" uri="{C3380CC4-5D6E-409C-BE32-E72D297353CC}">
              <c16:uniqueId val="{00000000-0155-4456-9D39-4B478E49E5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148263</c:v>
                </c:pt>
                <c:pt idx="1">
                  <c:v>110813</c:v>
                </c:pt>
                <c:pt idx="2">
                  <c:v>89974</c:v>
                </c:pt>
                <c:pt idx="3">
                  <c:v>87847</c:v>
                </c:pt>
                <c:pt idx="4">
                  <c:v>95378</c:v>
                </c:pt>
              </c:numCache>
            </c:numRef>
          </c:val>
          <c:smooth val="0"/>
          <c:extLst>
            <c:ext xmlns:c16="http://schemas.microsoft.com/office/drawing/2014/chart" uri="{C3380CC4-5D6E-409C-BE32-E72D297353CC}">
              <c16:uniqueId val="{00000001-0155-4456-9D39-4B478E49E5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5.43</c:v>
                </c:pt>
                <c:pt idx="1">
                  <c:v>5.49</c:v>
                </c:pt>
                <c:pt idx="2">
                  <c:v>6.67</c:v>
                </c:pt>
                <c:pt idx="3">
                  <c:v>9.74</c:v>
                </c:pt>
                <c:pt idx="4">
                  <c:v>7.05</c:v>
                </c:pt>
              </c:numCache>
            </c:numRef>
          </c:val>
          <c:extLst>
            <c:ext xmlns:c16="http://schemas.microsoft.com/office/drawing/2014/chart" uri="{C3380CC4-5D6E-409C-BE32-E72D297353CC}">
              <c16:uniqueId val="{00000000-AC4F-4E33-9750-F9B1D111D5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10.32</c:v>
                </c:pt>
                <c:pt idx="1">
                  <c:v>4.79</c:v>
                </c:pt>
                <c:pt idx="2">
                  <c:v>4.4400000000000004</c:v>
                </c:pt>
                <c:pt idx="3">
                  <c:v>7.44</c:v>
                </c:pt>
                <c:pt idx="4">
                  <c:v>9.5299999999999994</c:v>
                </c:pt>
              </c:numCache>
            </c:numRef>
          </c:val>
          <c:extLst>
            <c:ext xmlns:c16="http://schemas.microsoft.com/office/drawing/2014/chart" uri="{C3380CC4-5D6E-409C-BE32-E72D297353CC}">
              <c16:uniqueId val="{00000001-AC4F-4E33-9750-F9B1D111D5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-4.29</c:v>
                </c:pt>
                <c:pt idx="1">
                  <c:v>-5.47</c:v>
                </c:pt>
                <c:pt idx="2">
                  <c:v>1.32</c:v>
                </c:pt>
                <c:pt idx="3">
                  <c:v>6.61</c:v>
                </c:pt>
                <c:pt idx="4">
                  <c:v>-1.0900000000000001</c:v>
                </c:pt>
              </c:numCache>
            </c:numRef>
          </c:val>
          <c:smooth val="0"/>
          <c:extLst>
            <c:ext xmlns:c16="http://schemas.microsoft.com/office/drawing/2014/chart" uri="{C3380CC4-5D6E-409C-BE32-E72D297353CC}">
              <c16:uniqueId val="{00000002-AC4F-4E33-9750-F9B1D111D5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0.23</c:v>
                </c:pt>
                <c:pt idx="2">
                  <c:v>#N/A</c:v>
                </c:pt>
                <c:pt idx="3">
                  <c:v>0.2</c:v>
                </c:pt>
                <c:pt idx="4">
                  <c:v>#N/A</c:v>
                </c:pt>
                <c:pt idx="5">
                  <c:v>0.17</c:v>
                </c:pt>
                <c:pt idx="6">
                  <c:v>#N/A</c:v>
                </c:pt>
                <c:pt idx="7">
                  <c:v>0.08</c:v>
                </c:pt>
                <c:pt idx="8">
                  <c:v>#N/A</c:v>
                </c:pt>
                <c:pt idx="9">
                  <c:v>0.11</c:v>
                </c:pt>
              </c:numCache>
            </c:numRef>
          </c:val>
          <c:extLst>
            <c:ext xmlns:c16="http://schemas.microsoft.com/office/drawing/2014/chart" uri="{C3380CC4-5D6E-409C-BE32-E72D297353CC}">
              <c16:uniqueId val="{00000000-082A-451E-B13E-E10803907C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2A-451E-B13E-E10803907CAB}"/>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7.0000000000000007E-2</c:v>
                </c:pt>
                <c:pt idx="4">
                  <c:v>#N/A</c:v>
                </c:pt>
                <c:pt idx="5">
                  <c:v>0.1</c:v>
                </c:pt>
                <c:pt idx="6">
                  <c:v>#N/A</c:v>
                </c:pt>
                <c:pt idx="7">
                  <c:v>0.05</c:v>
                </c:pt>
                <c:pt idx="8">
                  <c:v>#N/A</c:v>
                </c:pt>
                <c:pt idx="9">
                  <c:v>0.06</c:v>
                </c:pt>
              </c:numCache>
            </c:numRef>
          </c:val>
          <c:extLst>
            <c:ext xmlns:c16="http://schemas.microsoft.com/office/drawing/2014/chart" uri="{C3380CC4-5D6E-409C-BE32-E72D297353CC}">
              <c16:uniqueId val="{00000002-082A-451E-B13E-E10803907CAB}"/>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0.02</c:v>
                </c:pt>
                <c:pt idx="8">
                  <c:v>#N/A</c:v>
                </c:pt>
                <c:pt idx="9">
                  <c:v>7.0000000000000007E-2</c:v>
                </c:pt>
              </c:numCache>
            </c:numRef>
          </c:val>
          <c:extLst>
            <c:ext xmlns:c16="http://schemas.microsoft.com/office/drawing/2014/chart" uri="{C3380CC4-5D6E-409C-BE32-E72D297353CC}">
              <c16:uniqueId val="{00000003-082A-451E-B13E-E10803907CAB}"/>
            </c:ext>
          </c:extLst>
        </c:ser>
        <c:ser>
          <c:idx val="4"/>
          <c:order val="4"/>
          <c:tx>
            <c:strRef>
              <c:f>データシート!$A$31</c:f>
              <c:strCache>
                <c:ptCount val="1"/>
                <c:pt idx="0">
                  <c:v>公設地方卸売市場事業会計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0.84</c:v>
                </c:pt>
                <c:pt idx="2">
                  <c:v>#N/A</c:v>
                </c:pt>
                <c:pt idx="3">
                  <c:v>1.07</c:v>
                </c:pt>
                <c:pt idx="4">
                  <c:v>#N/A</c:v>
                </c:pt>
                <c:pt idx="5">
                  <c:v>0.87</c:v>
                </c:pt>
                <c:pt idx="6">
                  <c:v>#N/A</c:v>
                </c:pt>
                <c:pt idx="7">
                  <c:v>1.01</c:v>
                </c:pt>
                <c:pt idx="8">
                  <c:v>#N/A</c:v>
                </c:pt>
                <c:pt idx="9">
                  <c:v>1.1499999999999999</c:v>
                </c:pt>
              </c:numCache>
            </c:numRef>
          </c:val>
          <c:extLst>
            <c:ext xmlns:c16="http://schemas.microsoft.com/office/drawing/2014/chart" uri="{C3380CC4-5D6E-409C-BE32-E72D297353CC}">
              <c16:uniqueId val="{00000004-082A-451E-B13E-E10803907CA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2.27</c:v>
                </c:pt>
                <c:pt idx="2">
                  <c:v>#N/A</c:v>
                </c:pt>
                <c:pt idx="3">
                  <c:v>2.23</c:v>
                </c:pt>
                <c:pt idx="4">
                  <c:v>#N/A</c:v>
                </c:pt>
                <c:pt idx="5">
                  <c:v>2</c:v>
                </c:pt>
                <c:pt idx="6">
                  <c:v>#N/A</c:v>
                </c:pt>
                <c:pt idx="7">
                  <c:v>1.68</c:v>
                </c:pt>
                <c:pt idx="8">
                  <c:v>#N/A</c:v>
                </c:pt>
                <c:pt idx="9">
                  <c:v>1.35</c:v>
                </c:pt>
              </c:numCache>
            </c:numRef>
          </c:val>
          <c:extLst>
            <c:ext xmlns:c16="http://schemas.microsoft.com/office/drawing/2014/chart" uri="{C3380CC4-5D6E-409C-BE32-E72D297353CC}">
              <c16:uniqueId val="{00000005-082A-451E-B13E-E10803907CAB}"/>
            </c:ext>
          </c:extLst>
        </c:ser>
        <c:ser>
          <c:idx val="6"/>
          <c:order val="6"/>
          <c:tx>
            <c:strRef>
              <c:f>データシート!$A$33</c:f>
              <c:strCache>
                <c:ptCount val="1"/>
                <c:pt idx="0">
                  <c:v>介護保険会計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1.86</c:v>
                </c:pt>
                <c:pt idx="2">
                  <c:v>#N/A</c:v>
                </c:pt>
                <c:pt idx="3">
                  <c:v>2.14</c:v>
                </c:pt>
                <c:pt idx="4">
                  <c:v>#N/A</c:v>
                </c:pt>
                <c:pt idx="5">
                  <c:v>1.71</c:v>
                </c:pt>
                <c:pt idx="6">
                  <c:v>#N/A</c:v>
                </c:pt>
                <c:pt idx="7">
                  <c:v>2.0299999999999998</c:v>
                </c:pt>
                <c:pt idx="8">
                  <c:v>#N/A</c:v>
                </c:pt>
                <c:pt idx="9">
                  <c:v>2.64</c:v>
                </c:pt>
              </c:numCache>
            </c:numRef>
          </c:val>
          <c:extLst>
            <c:ext xmlns:c16="http://schemas.microsoft.com/office/drawing/2014/chart" uri="{C3380CC4-5D6E-409C-BE32-E72D297353CC}">
              <c16:uniqueId val="{00000006-082A-451E-B13E-E10803907CAB}"/>
            </c:ext>
          </c:extLst>
        </c:ser>
        <c:ser>
          <c:idx val="7"/>
          <c:order val="7"/>
          <c:tx>
            <c:strRef>
              <c:f>データシート!$A$34</c:f>
              <c:strCache>
                <c:ptCount val="1"/>
                <c:pt idx="0">
                  <c:v>国民健康保険会計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0.32</c:v>
                </c:pt>
                <c:pt idx="2">
                  <c:v>#N/A</c:v>
                </c:pt>
                <c:pt idx="3">
                  <c:v>0.19</c:v>
                </c:pt>
                <c:pt idx="4">
                  <c:v>#N/A</c:v>
                </c:pt>
                <c:pt idx="5">
                  <c:v>1.58</c:v>
                </c:pt>
                <c:pt idx="6">
                  <c:v>#N/A</c:v>
                </c:pt>
                <c:pt idx="7">
                  <c:v>2.63</c:v>
                </c:pt>
                <c:pt idx="8">
                  <c:v>#N/A</c:v>
                </c:pt>
                <c:pt idx="9">
                  <c:v>3.33</c:v>
                </c:pt>
              </c:numCache>
            </c:numRef>
          </c:val>
          <c:extLst>
            <c:ext xmlns:c16="http://schemas.microsoft.com/office/drawing/2014/chart" uri="{C3380CC4-5D6E-409C-BE32-E72D297353CC}">
              <c16:uniqueId val="{00000007-082A-451E-B13E-E10803907CA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3.54</c:v>
                </c:pt>
                <c:pt idx="2">
                  <c:v>#N/A</c:v>
                </c:pt>
                <c:pt idx="3">
                  <c:v>3.6</c:v>
                </c:pt>
                <c:pt idx="4">
                  <c:v>#N/A</c:v>
                </c:pt>
                <c:pt idx="5">
                  <c:v>4.29</c:v>
                </c:pt>
                <c:pt idx="6">
                  <c:v>#N/A</c:v>
                </c:pt>
                <c:pt idx="7">
                  <c:v>4.6399999999999997</c:v>
                </c:pt>
                <c:pt idx="8">
                  <c:v>#N/A</c:v>
                </c:pt>
                <c:pt idx="9">
                  <c:v>5.21</c:v>
                </c:pt>
              </c:numCache>
            </c:numRef>
          </c:val>
          <c:extLst>
            <c:ext xmlns:c16="http://schemas.microsoft.com/office/drawing/2014/chart" uri="{C3380CC4-5D6E-409C-BE32-E72D297353CC}">
              <c16:uniqueId val="{00000008-082A-451E-B13E-E10803907C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5.46</c:v>
                </c:pt>
                <c:pt idx="2">
                  <c:v>#N/A</c:v>
                </c:pt>
                <c:pt idx="3">
                  <c:v>5.48</c:v>
                </c:pt>
                <c:pt idx="4">
                  <c:v>#N/A</c:v>
                </c:pt>
                <c:pt idx="5">
                  <c:v>6.65</c:v>
                </c:pt>
                <c:pt idx="6">
                  <c:v>#N/A</c:v>
                </c:pt>
                <c:pt idx="7">
                  <c:v>9.6999999999999993</c:v>
                </c:pt>
                <c:pt idx="8">
                  <c:v>#N/A</c:v>
                </c:pt>
                <c:pt idx="9">
                  <c:v>7</c:v>
                </c:pt>
              </c:numCache>
            </c:numRef>
          </c:val>
          <c:extLst>
            <c:ext xmlns:c16="http://schemas.microsoft.com/office/drawing/2014/chart" uri="{C3380CC4-5D6E-409C-BE32-E72D297353CC}">
              <c16:uniqueId val="{00000009-082A-451E-B13E-E10803907C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10332</c:v>
                </c:pt>
                <c:pt idx="5">
                  <c:v>10297</c:v>
                </c:pt>
                <c:pt idx="8">
                  <c:v>10265</c:v>
                </c:pt>
                <c:pt idx="11">
                  <c:v>10767</c:v>
                </c:pt>
                <c:pt idx="14">
                  <c:v>10339</c:v>
                </c:pt>
              </c:numCache>
            </c:numRef>
          </c:val>
          <c:extLst>
            <c:ext xmlns:c16="http://schemas.microsoft.com/office/drawing/2014/chart" uri="{C3380CC4-5D6E-409C-BE32-E72D297353CC}">
              <c16:uniqueId val="{00000000-4ABC-45C9-B42E-D785704D81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1-4ABC-45C9-B42E-D785704D81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ABC-45C9-B42E-D785704D81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c:v>
                </c:pt>
                <c:pt idx="3">
                  <c:v>14</c:v>
                </c:pt>
                <c:pt idx="6">
                  <c:v>6</c:v>
                </c:pt>
                <c:pt idx="9">
                  <c:v>3</c:v>
                </c:pt>
                <c:pt idx="12">
                  <c:v>3</c:v>
                </c:pt>
              </c:numCache>
            </c:numRef>
          </c:val>
          <c:extLst>
            <c:ext xmlns:c16="http://schemas.microsoft.com/office/drawing/2014/chart" uri="{C3380CC4-5D6E-409C-BE32-E72D297353CC}">
              <c16:uniqueId val="{00000003-4ABC-45C9-B42E-D785704D81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5081</c:v>
                </c:pt>
                <c:pt idx="3">
                  <c:v>4970</c:v>
                </c:pt>
                <c:pt idx="6">
                  <c:v>4884</c:v>
                </c:pt>
                <c:pt idx="9">
                  <c:v>4760</c:v>
                </c:pt>
                <c:pt idx="12">
                  <c:v>4677</c:v>
                </c:pt>
              </c:numCache>
            </c:numRef>
          </c:val>
          <c:extLst>
            <c:ext xmlns:c16="http://schemas.microsoft.com/office/drawing/2014/chart" uri="{C3380CC4-5D6E-409C-BE32-E72D297353CC}">
              <c16:uniqueId val="{00000004-4ABC-45C9-B42E-D785704D81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70</c:v>
                </c:pt>
                <c:pt idx="3">
                  <c:v>75</c:v>
                </c:pt>
                <c:pt idx="6">
                  <c:v>75</c:v>
                </c:pt>
                <c:pt idx="9">
                  <c:v>80</c:v>
                </c:pt>
                <c:pt idx="12">
                  <c:v>65</c:v>
                </c:pt>
              </c:numCache>
            </c:numRef>
          </c:val>
          <c:extLst>
            <c:ext xmlns:c16="http://schemas.microsoft.com/office/drawing/2014/chart" uri="{C3380CC4-5D6E-409C-BE32-E72D297353CC}">
              <c16:uniqueId val="{00000005-4ABC-45C9-B42E-D785704D81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BC-45C9-B42E-D785704D81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9924</c:v>
                </c:pt>
                <c:pt idx="3">
                  <c:v>9855</c:v>
                </c:pt>
                <c:pt idx="6">
                  <c:v>9734</c:v>
                </c:pt>
                <c:pt idx="9">
                  <c:v>11030</c:v>
                </c:pt>
                <c:pt idx="12">
                  <c:v>10487</c:v>
                </c:pt>
              </c:numCache>
            </c:numRef>
          </c:val>
          <c:extLst>
            <c:ext xmlns:c16="http://schemas.microsoft.com/office/drawing/2014/chart" uri="{C3380CC4-5D6E-409C-BE32-E72D297353CC}">
              <c16:uniqueId val="{00000007-4ABC-45C9-B42E-D785704D81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4758</c:v>
                </c:pt>
                <c:pt idx="2">
                  <c:v>#N/A</c:v>
                </c:pt>
                <c:pt idx="3">
                  <c:v>#N/A</c:v>
                </c:pt>
                <c:pt idx="4">
                  <c:v>4617</c:v>
                </c:pt>
                <c:pt idx="5">
                  <c:v>#N/A</c:v>
                </c:pt>
                <c:pt idx="6">
                  <c:v>#N/A</c:v>
                </c:pt>
                <c:pt idx="7">
                  <c:v>4435</c:v>
                </c:pt>
                <c:pt idx="8">
                  <c:v>#N/A</c:v>
                </c:pt>
                <c:pt idx="9">
                  <c:v>#N/A</c:v>
                </c:pt>
                <c:pt idx="10">
                  <c:v>5107</c:v>
                </c:pt>
                <c:pt idx="11">
                  <c:v>#N/A</c:v>
                </c:pt>
                <c:pt idx="12">
                  <c:v>#N/A</c:v>
                </c:pt>
                <c:pt idx="13">
                  <c:v>4894</c:v>
                </c:pt>
                <c:pt idx="14">
                  <c:v>#N/A</c:v>
                </c:pt>
              </c:numCache>
            </c:numRef>
          </c:val>
          <c:smooth val="0"/>
          <c:extLst>
            <c:ext xmlns:c16="http://schemas.microsoft.com/office/drawing/2014/chart" uri="{C3380CC4-5D6E-409C-BE32-E72D297353CC}">
              <c16:uniqueId val="{00000008-4ABC-45C9-B42E-D785704D81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105525</c:v>
                </c:pt>
                <c:pt idx="5">
                  <c:v>107163</c:v>
                </c:pt>
                <c:pt idx="8">
                  <c:v>109259</c:v>
                </c:pt>
                <c:pt idx="11">
                  <c:v>110922</c:v>
                </c:pt>
                <c:pt idx="14">
                  <c:v>112334</c:v>
                </c:pt>
              </c:numCache>
            </c:numRef>
          </c:val>
          <c:extLst>
            <c:ext xmlns:c16="http://schemas.microsoft.com/office/drawing/2014/chart" uri="{C3380CC4-5D6E-409C-BE32-E72D297353CC}">
              <c16:uniqueId val="{00000000-A091-4FB6-BD10-112D6A2B92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15819</c:v>
                </c:pt>
                <c:pt idx="5">
                  <c:v>17178</c:v>
                </c:pt>
                <c:pt idx="8">
                  <c:v>18633</c:v>
                </c:pt>
                <c:pt idx="11">
                  <c:v>18364</c:v>
                </c:pt>
                <c:pt idx="14">
                  <c:v>18715</c:v>
                </c:pt>
              </c:numCache>
            </c:numRef>
          </c:val>
          <c:extLst>
            <c:ext xmlns:c16="http://schemas.microsoft.com/office/drawing/2014/chart" uri="{C3380CC4-5D6E-409C-BE32-E72D297353CC}">
              <c16:uniqueId val="{00000001-A091-4FB6-BD10-112D6A2B92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9199</c:v>
                </c:pt>
                <c:pt idx="5">
                  <c:v>4292</c:v>
                </c:pt>
                <c:pt idx="8">
                  <c:v>4411</c:v>
                </c:pt>
                <c:pt idx="11">
                  <c:v>6635</c:v>
                </c:pt>
                <c:pt idx="14">
                  <c:v>8275</c:v>
                </c:pt>
              </c:numCache>
            </c:numRef>
          </c:val>
          <c:extLst>
            <c:ext xmlns:c16="http://schemas.microsoft.com/office/drawing/2014/chart" uri="{C3380CC4-5D6E-409C-BE32-E72D297353CC}">
              <c16:uniqueId val="{00000002-A091-4FB6-BD10-112D6A2B92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91-4FB6-BD10-112D6A2B92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91-4FB6-BD10-112D6A2B92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92</c:v>
                </c:pt>
                <c:pt idx="3">
                  <c:v>45</c:v>
                </c:pt>
                <c:pt idx="6">
                  <c:v>0</c:v>
                </c:pt>
                <c:pt idx="9">
                  <c:v>0</c:v>
                </c:pt>
                <c:pt idx="12">
                  <c:v>0</c:v>
                </c:pt>
              </c:numCache>
            </c:numRef>
          </c:val>
          <c:extLst>
            <c:ext xmlns:c16="http://schemas.microsoft.com/office/drawing/2014/chart" uri="{C3380CC4-5D6E-409C-BE32-E72D297353CC}">
              <c16:uniqueId val="{00000005-A091-4FB6-BD10-112D6A2B92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13338</c:v>
                </c:pt>
                <c:pt idx="3">
                  <c:v>13216</c:v>
                </c:pt>
                <c:pt idx="6">
                  <c:v>13056</c:v>
                </c:pt>
                <c:pt idx="9">
                  <c:v>12810</c:v>
                </c:pt>
                <c:pt idx="12">
                  <c:v>12681</c:v>
                </c:pt>
              </c:numCache>
            </c:numRef>
          </c:val>
          <c:extLst>
            <c:ext xmlns:c16="http://schemas.microsoft.com/office/drawing/2014/chart" uri="{C3380CC4-5D6E-409C-BE32-E72D297353CC}">
              <c16:uniqueId val="{00000006-A091-4FB6-BD10-112D6A2B92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29</c:v>
                </c:pt>
                <c:pt idx="3">
                  <c:v>14</c:v>
                </c:pt>
                <c:pt idx="6">
                  <c:v>8</c:v>
                </c:pt>
                <c:pt idx="9">
                  <c:v>3</c:v>
                </c:pt>
                <c:pt idx="12">
                  <c:v>0</c:v>
                </c:pt>
              </c:numCache>
            </c:numRef>
          </c:val>
          <c:extLst>
            <c:ext xmlns:c16="http://schemas.microsoft.com/office/drawing/2014/chart" uri="{C3380CC4-5D6E-409C-BE32-E72D297353CC}">
              <c16:uniqueId val="{00000007-A091-4FB6-BD10-112D6A2B92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55671</c:v>
                </c:pt>
                <c:pt idx="3">
                  <c:v>54026</c:v>
                </c:pt>
                <c:pt idx="6">
                  <c:v>51465</c:v>
                </c:pt>
                <c:pt idx="9">
                  <c:v>49002</c:v>
                </c:pt>
                <c:pt idx="12">
                  <c:v>46394</c:v>
                </c:pt>
              </c:numCache>
            </c:numRef>
          </c:val>
          <c:extLst>
            <c:ext xmlns:c16="http://schemas.microsoft.com/office/drawing/2014/chart" uri="{C3380CC4-5D6E-409C-BE32-E72D297353CC}">
              <c16:uniqueId val="{00000008-A091-4FB6-BD10-112D6A2B92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091-4FB6-BD10-112D6A2B92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119089</c:v>
                </c:pt>
                <c:pt idx="3">
                  <c:v>124563</c:v>
                </c:pt>
                <c:pt idx="6">
                  <c:v>133215</c:v>
                </c:pt>
                <c:pt idx="9">
                  <c:v>139921</c:v>
                </c:pt>
                <c:pt idx="12">
                  <c:v>148998</c:v>
                </c:pt>
              </c:numCache>
            </c:numRef>
          </c:val>
          <c:extLst>
            <c:ext xmlns:c16="http://schemas.microsoft.com/office/drawing/2014/chart" uri="{C3380CC4-5D6E-409C-BE32-E72D297353CC}">
              <c16:uniqueId val="{0000000A-A091-4FB6-BD10-112D6A2B92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57674</c:v>
                </c:pt>
                <c:pt idx="2">
                  <c:v>#N/A</c:v>
                </c:pt>
                <c:pt idx="3">
                  <c:v>#N/A</c:v>
                </c:pt>
                <c:pt idx="4">
                  <c:v>63231</c:v>
                </c:pt>
                <c:pt idx="5">
                  <c:v>#N/A</c:v>
                </c:pt>
                <c:pt idx="6">
                  <c:v>#N/A</c:v>
                </c:pt>
                <c:pt idx="7">
                  <c:v>65442</c:v>
                </c:pt>
                <c:pt idx="8">
                  <c:v>#N/A</c:v>
                </c:pt>
                <c:pt idx="9">
                  <c:v>#N/A</c:v>
                </c:pt>
                <c:pt idx="10">
                  <c:v>65815</c:v>
                </c:pt>
                <c:pt idx="11">
                  <c:v>#N/A</c:v>
                </c:pt>
                <c:pt idx="12">
                  <c:v>#N/A</c:v>
                </c:pt>
                <c:pt idx="13">
                  <c:v>68749</c:v>
                </c:pt>
                <c:pt idx="14">
                  <c:v>#N/A</c:v>
                </c:pt>
              </c:numCache>
            </c:numRef>
          </c:val>
          <c:smooth val="0"/>
          <c:extLst>
            <c:ext xmlns:c16="http://schemas.microsoft.com/office/drawing/2014/chart" uri="{C3380CC4-5D6E-409C-BE32-E72D297353CC}">
              <c16:uniqueId val="{0000000B-A091-4FB6-BD10-112D6A2B92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2624</c:v>
                </c:pt>
                <c:pt idx="1">
                  <c:v>4625</c:v>
                </c:pt>
                <c:pt idx="2">
                  <c:v>5756</c:v>
                </c:pt>
              </c:numCache>
            </c:numRef>
          </c:val>
          <c:extLst>
            <c:ext xmlns:c16="http://schemas.microsoft.com/office/drawing/2014/chart" uri="{C3380CC4-5D6E-409C-BE32-E72D297353CC}">
              <c16:uniqueId val="{00000000-5EA9-4099-8A17-200DDAC5D3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151</c:v>
                </c:pt>
                <c:pt idx="1">
                  <c:v>156</c:v>
                </c:pt>
                <c:pt idx="2">
                  <c:v>146</c:v>
                </c:pt>
              </c:numCache>
            </c:numRef>
          </c:val>
          <c:extLst>
            <c:ext xmlns:c16="http://schemas.microsoft.com/office/drawing/2014/chart" uri="{C3380CC4-5D6E-409C-BE32-E72D297353CC}">
              <c16:uniqueId val="{00000001-5EA9-4099-8A17-200DDAC5D3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531</c:v>
                </c:pt>
                <c:pt idx="1">
                  <c:v>552</c:v>
                </c:pt>
                <c:pt idx="2">
                  <c:v>1013</c:v>
                </c:pt>
              </c:numCache>
            </c:numRef>
          </c:val>
          <c:extLst>
            <c:ext xmlns:c16="http://schemas.microsoft.com/office/drawing/2014/chart" uri="{C3380CC4-5D6E-409C-BE32-E72D297353CC}">
              <c16:uniqueId val="{00000002-5EA9-4099-8A17-200DDAC5D3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{0EFCBEE4-E778-47BA-A3E1-EF202F10DA15}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E7D-4B63-ADA6-163D9666FD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{F436FD96-C3B2-4855-BC4C-72A96FBBDFD4}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7D-4B63-ADA6-163D9666FD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{9436C83D-A92D-438A-8D0F-73FB9DC6E615}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7D-4B63-ADA6-163D9666FD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{D90C58C9-9CFB-4F62-AC88-3D3C3E266E9C}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7D-4B63-ADA6-163D9666FD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{9D23D380-F676-453B-9894-AB286CD88651}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7D-4B63-ADA6-163D9666FDD6}"/>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{F857C0BE-2FBA-41C0-827D-2AC84F6C4552}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E7D-4B63-ADA6-163D9666FDD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{8D0F8A90-1FDA-4928-9ABE-0385AE2334BF}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E7D-4B63-ADA6-163D9666FDD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{5B65CF36-8753-41D8-A2EB-F68BDEFD270B}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E7D-4B63-ADA6-163D9666FDD6}"/>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{1FA104A1-48D8-4970-A62A-0D3E6CBA9310}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E7D-4B63-ADA6-163D9666FD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59.5</c:v>
                </c:pt>
                <c:pt idx="16">
                  <c:v>51</c:v>
                </c:pt>
                <c:pt idx="24">
                  <c:v>61.7</c:v>
                </c:pt>
                <c:pt idx="32">
                  <c:v>61.3</c:v>
                </c:pt>
              </c:numCache>
            </c:numRef>
          </c:xVal>
          <c:yVal>
            <c:numRef>
              <c:f>公会計指標分析・財政指標組合せ分析表!$BP$51:$DC$51</c:f>
              <c:numCache>
                <c:formatCode>#,##0.0;"▲ "#,##0.0</c:formatCode>
                <c:ptCount val="40"/>
                <c:pt idx="0">
                  <c:v>121.1</c:v>
                </c:pt>
                <c:pt idx="8">
                  <c:v>132.4</c:v>
                </c:pt>
                <c:pt idx="16">
                  <c:v>129.4</c:v>
                </c:pt>
                <c:pt idx="24">
                  <c:v>123.1</c:v>
                </c:pt>
                <c:pt idx="32">
                  <c:v>132.9</c:v>
                </c:pt>
              </c:numCache>
            </c:numRef>
          </c:yVal>
          <c:smooth val="0"/>
          <c:extLst>
            <c:ext xmlns:c16="http://schemas.microsoft.com/office/drawing/2014/chart" uri="{C3380CC4-5D6E-409C-BE32-E72D297353CC}">
              <c16:uniqueId val="{00000009-4E7D-4B63-ADA6-163D9666FD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576095379908282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{5621B848-9B0E-4589-B4C2-FBF57B8E510E}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E7D-4B63-ADA6-163D9666FDD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{BB912B0C-6413-4B16-B006-B42E607324D5}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7D-4B63-ADA6-163D9666FD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{8B6E62F4-2CFD-4AB0-831B-E307FC747B59}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7D-4B63-ADA6-163D9666FD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{8AA184EF-C8B4-4DFB-9FA4-666E2A310D11}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7D-4B63-ADA6-163D9666FD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{86F11D0E-73F9-4820-A57A-FD07173A1926}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7D-4B63-ADA6-163D9666FDD6}"/>
                </c:ext>
              </c:extLst>
            </c:dLbl>
            <c:dLbl>
              <c:idx val="8"/>
              <c:layout>
                <c:manualLayout>
                  <c:x val="-3.858485573989817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{8353204E-1B0F-4D53-A5E8-FCA404D58748}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E7D-4B63-ADA6-163D9666FDD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{42B52635-3A27-4731-AEFA-A4D061E715CB}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E7D-4B63-ADA6-163D9666FDD6}"/>
                </c:ext>
              </c:extLst>
            </c:dLbl>
            <c:dLbl>
              <c:idx val="24"/>
              <c:layout>
                <c:manualLayout>
                  <c:x val="-3.1359255137876504E-2"/>
                  <c:y val="-5.7782379201092977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{1BDE01E8-2798-4CBD-AA71-BA7D6D7E6845}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E7D-4B63-ADA6-163D9666FDD6}"/>
                </c:ext>
              </c:extLst>
            </c:dLbl>
            <c:dLbl>
              <c:idx val="32"/>
              <c:layout>
                <c:manualLayout>
                  <c:x val="-3.2672246162591886E-2"/>
                  <c:y val="-7.1695705010637392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{A256088B-6CBC-4102-984B-03FBD9680A4B}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E7D-4B63-ADA6-163D9666FD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60.9</c:v>
                </c:pt>
                <c:pt idx="16">
                  <c:v>62.7</c:v>
                </c:pt>
                <c:pt idx="24">
                  <c:v>63.9</c:v>
                </c:pt>
                <c:pt idx="32">
                  <c:v>64.8</c:v>
                </c:pt>
              </c:numCache>
            </c:numRef>
          </c:xVal>
          <c:yVal>
            <c:numRef>
              <c:f>公会計指標分析・財政指標組合せ分析表!$BP$55:$DC$55</c:f>
              <c:numCache>
                <c:formatCode>#,##0.0;"▲ "#,##0.0</c:formatCode>
                <c:ptCount val="40"/>
                <c:pt idx="0">
                  <c:v>23.1</c:v>
                </c:pt>
                <c:pt idx="8">
                  <c:v>19</c:v>
                </c:pt>
                <c:pt idx="16">
                  <c:v>31.5</c:v>
                </c:pt>
                <c:pt idx="24">
                  <c:v>23.4</c:v>
                </c:pt>
                <c:pt idx="32">
                  <c:v>18.2</c:v>
                </c:pt>
              </c:numCache>
            </c:numRef>
          </c:yVal>
          <c:smooth val="0"/>
          <c:extLst>
            <c:ext xmlns:c16="http://schemas.microsoft.com/office/drawing/2014/chart" uri="{C3380CC4-5D6E-409C-BE32-E72D297353CC}">
              <c16:uniqueId val="{00000013-4E7D-4B63-ADA6-163D9666FDD6}"/>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096530706953748E-2"/>
                  <c:y val="-6.3908865427729306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{D3B75187-87B4-42F1-BF48-055FFF3E9D1F}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6B6-4BDB-A83C-C542127941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{D9EDC49B-E238-4ED7-AF58-B5174330C918}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B6-4BDB-A83C-C542127941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{985A7034-9176-4B06-B15A-FCC09A05C5A9}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B6-4BDB-A83C-C542127941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{9C4BA89E-0E09-4CE0-85BD-F5D659DEA496}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B6-4BDB-A83C-C542127941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{0F6FE55C-DDDA-4CDC-869E-581545AE77F5}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B6-4BDB-A83C-C542127941CF}"/>
                </c:ext>
              </c:extLst>
            </c:dLbl>
            <c:dLbl>
              <c:idx val="8"/>
              <c:layout>
                <c:manualLayout>
                  <c:x val="-3.9607987231090179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{91F9EAF7-550B-4CC2-B237-4EEA54D95BE9}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6B6-4BDB-A83C-C542127941CF}"/>
                </c:ext>
              </c:extLst>
            </c:dLbl>
            <c:dLbl>
              <c:idx val="16"/>
              <c:layout>
                <c:manualLayout>
                  <c:x val="-2.353269821906101E-2"/>
                  <c:y val="-6.655852050849822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{395EEF33-6BCD-47A1-A9CD-9176EB64A1A5}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6B6-4BDB-A83C-C542127941CF}"/>
                </c:ext>
              </c:extLst>
            </c:dLbl>
            <c:dLbl>
              <c:idx val="24"/>
              <c:layout>
                <c:manualLayout>
                  <c:x val="-1.8171803637232503E-2"/>
                  <c:y val="-7.343806831531057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{58DC79C9-60F7-42DD-B073-1EB14AC6B1B8}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6B6-4BDB-A83C-C542127941CF}"/>
                </c:ext>
              </c:extLst>
            </c:dLbl>
            <c:dLbl>
              <c:idx val="32"/>
              <c:layout>
                <c:manualLayout>
                  <c:x val="-3.1570342725075584E-2"/>
                  <c:y val="-4.5760962855853224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{508CA2C8-8E48-45CA-91A2-389EE52C6B33}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6B6-4BDB-A83C-C542127941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9.5</c:v>
                </c:pt>
                <c:pt idx="16">
                  <c:v>9.4</c:v>
                </c:pt>
                <c:pt idx="24">
                  <c:v>9.3000000000000007</c:v>
                </c:pt>
                <c:pt idx="32">
                  <c:v>9.1999999999999993</c:v>
                </c:pt>
              </c:numCache>
            </c:numRef>
          </c:xVal>
          <c:yVal>
            <c:numRef>
              <c:f>公会計指標分析・財政指標組合せ分析表!$BP$73:$DC$73</c:f>
              <c:numCache>
                <c:formatCode>#,##0.0;"▲ "#,##0.0</c:formatCode>
                <c:ptCount val="40"/>
                <c:pt idx="0">
                  <c:v>121.1</c:v>
                </c:pt>
                <c:pt idx="8">
                  <c:v>132.4</c:v>
                </c:pt>
                <c:pt idx="16">
                  <c:v>129.4</c:v>
                </c:pt>
                <c:pt idx="24">
                  <c:v>123.1</c:v>
                </c:pt>
                <c:pt idx="32">
                  <c:v>132.9</c:v>
                </c:pt>
              </c:numCache>
            </c:numRef>
          </c:yVal>
          <c:smooth val="0"/>
          <c:extLst>
            <c:ext xmlns:c16="http://schemas.microsoft.com/office/drawing/2014/chart" uri="{C3380CC4-5D6E-409C-BE32-E72D297353CC}">
              <c16:uniqueId val="{00000009-E6B6-4BDB-A83C-C542127941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{7C26F357-78E0-43EC-8542-7F7EFFB323ED}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6B6-4BDB-A83C-C542127941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{30CC9A63-4C3A-467C-9E61-8873F47D0B77}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B6-4BDB-A83C-C542127941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{DF0FC3B2-CDB3-4980-BA78-C8EF22E4E336}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B6-4BDB-A83C-C542127941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{51B7CAF3-FC7D-42F9-9AE6-361C26870BE9}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B6-4BDB-A83C-C542127941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{B639C941-ECBC-480F-8877-38A935981C0B}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B6-4BDB-A83C-C542127941CF}"/>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{EB50F685-004B-4764-B0D3-D34D4BEA72FB}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6B6-4BDB-A83C-C542127941CF}"/>
                </c:ext>
              </c:extLst>
            </c:dLbl>
            <c:dLbl>
              <c:idx val="16"/>
              <c:layout>
                <c:manualLayout>
                  <c:x val="-4.0978166726398882E-2"/>
                  <c:y val="-6.008807410335039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{71ACDA9E-E348-4B25-B200-9821C20F9309}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6B6-4BDB-A83C-C542127941CF}"/>
                </c:ext>
              </c:extLst>
            </c:dLbl>
            <c:dLbl>
              <c:idx val="24"/>
              <c:layout>
                <c:manualLayout>
                  <c:x val="-3.5497161571049242E-2"/>
                  <c:y val="-5.7321288273842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{5B1424F1-CA93-4EB5-A2B9-71939DDB3E99}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6B6-4BDB-A83C-C542127941CF}"/>
                </c:ext>
              </c:extLst>
            </c:dLbl>
            <c:dLbl>
              <c:idx val="32"/>
              <c:layout>
                <c:manualLayout>
                  <c:x val="-1.8235628084249993E-2"/>
                  <c:y val="-6.984057888618933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{33E128BB-E79D-4EFC-B51D-676481FDCEE8}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6B6-4BDB-A83C-C542127941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3.6</c:v>
                </c:pt>
                <c:pt idx="16">
                  <c:v>5.4</c:v>
                </c:pt>
                <c:pt idx="24">
                  <c:v>5.2</c:v>
                </c:pt>
                <c:pt idx="32">
                  <c:v>5.2</c:v>
                </c:pt>
              </c:numCache>
            </c:numRef>
          </c:xVal>
          <c:yVal>
            <c:numRef>
              <c:f>公会計指標分析・財政指標組合せ分析表!$BP$77:$DC$77</c:f>
              <c:numCache>
                <c:formatCode>#,##0.0;"▲ "#,##0.0</c:formatCode>
                <c:ptCount val="40"/>
                <c:pt idx="0">
                  <c:v>23.1</c:v>
                </c:pt>
                <c:pt idx="8">
                  <c:v>19</c:v>
                </c:pt>
                <c:pt idx="16">
                  <c:v>31.5</c:v>
                </c:pt>
                <c:pt idx="24">
                  <c:v>23.4</c:v>
                </c:pt>
                <c:pt idx="32">
                  <c:v>18.2</c:v>
                </c:pt>
              </c:numCache>
            </c:numRef>
          </c:yVal>
          <c:smooth val="0"/>
          <c:extLst>
            <c:ext xmlns:c16="http://schemas.microsoft.com/office/drawing/2014/chart" uri="{C3380CC4-5D6E-409C-BE32-E72D297353CC}">
              <c16:uniqueId val="{00000013-E6B6-4BDB-A83C-C542127941CF}"/>
            </c:ext>
          </c:extLst>
        </c:ser>
        <c:dLbls>
          <c:showLegendKey val="0"/>
          <c:showVal val="1"/>
          <c:showCatName val="0"/>
          <c:showSerName val="0"/>
          <c:showPercent val="0"/>
          <c:showBubbleSize val="0"/>
        </c:dLbls>
        <c:axId val="84219776"/>
        <c:axId val="84234240"/>
      </c:scatterChart>
      <c:valAx>
        <c:axId val="84219776"/>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茨城県水戸市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額は，令和４年度においては，市税の徴収猶予特例債等の臨時的な償還が終了したことなどにより減少している。今後は，大規模な投資的事業に係る市債の償還の進捗に伴い，増加傾向となる見込みである。</a:t>
          </a:r>
        </a:p>
        <a:p>
          <a:r>
            <a:rPr kumimoji="1" lang="ja-JP" altLang="en-US" sz="1400">
              <a:latin typeface="ＭＳ ゴシック" pitchFamily="49" charset="-128"/>
              <a:ea typeface="ＭＳ ゴシック" pitchFamily="49" charset="-128"/>
            </a:rPr>
            <a:t>　公営企業債の元利償還金に対する繰入金は，下水道事業債の償還の進捗に伴い，減少傾向となっており，今後も減少を続ける見通しである。</a:t>
          </a:r>
        </a:p>
        <a:p>
          <a:r>
            <a:rPr kumimoji="1" lang="ja-JP" altLang="en-US" sz="1400">
              <a:latin typeface="ＭＳ ゴシック" pitchFamily="49" charset="-128"/>
              <a:ea typeface="ＭＳ ゴシック" pitchFamily="49" charset="-128"/>
            </a:rPr>
            <a:t>　今後も，公債費負担が増加しないよう，市債発行額の計画的な管理に努める。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令和２年度まで発行していた市場公募債の発行額に合わせた積立を行っており，今後も，計画的な基金の管理に努める。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茨城県水戸市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公営企業債等繰入見込額が，下水道事業会計における市債残高の減少により減少している一方で，一般会計等に係る地方債の現在高が，市役所新庁舎をはじめとする大規模な投資的事業の推進に伴い，増加していることにより，増加を続けている。</a:t>
          </a:r>
        </a:p>
        <a:p>
          <a:r>
            <a:rPr kumimoji="1" lang="ja-JP" altLang="en-US" sz="1400">
              <a:latin typeface="ＭＳ ゴシック" pitchFamily="49" charset="-128"/>
              <a:ea typeface="ＭＳ ゴシック" pitchFamily="49" charset="-128"/>
            </a:rPr>
            <a:t>　充当可能財源等は，基準財政需要額算入見込額が，大型の投資的事業の推進に当たり，交付税措置の高い市債を活用していることから増加している。また，充当可能基金が，財政調整基金残高の増加により，増加している。</a:t>
          </a:r>
        </a:p>
        <a:p>
          <a:r>
            <a:rPr kumimoji="1" lang="ja-JP" altLang="en-US" sz="1400">
              <a:latin typeface="ＭＳ ゴシック" pitchFamily="49" charset="-128"/>
              <a:ea typeface="ＭＳ ゴシック" pitchFamily="49" charset="-128"/>
            </a:rPr>
            <a:t>　なお，将来負担比率の分子は，大規模な投資的事業の推進により増加傾向にあったが</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令和５年度以降は，新規の市債発行を抑制し，市債残高の縮減を図ることで，減少に転じる見込みである。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茨城県水戸市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財政調整基金は，新市民会館整備事業等に活用するため，</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1,887</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百万円の取崩しを行った一方，令和３年度の実質収支額が大きく増加したことから，</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3,018</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百万円の積立を行ったことにより，前年度から</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1,131</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また，その他特定目的基金のうち，電源立地振興基金は，新斎場整備事業の財源として活用するため積立を行ったことにより，</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450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これらにより，基金全体としては，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1,583</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財政調整基金については，災害などの不測の事態に備えるため，引き続き毎年度の決算時において</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5,000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百万円程度の確保を図る。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また，その他特定目的基金については，基金設置の目的を踏まえ，計画的な運用を行う。</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電源立地振興基金：発電用施設の周辺地域である本市の産業基盤の整備及び市民福祉の向上を図る。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水戸黄門ふるさと基金：ふるさと寄附金を財源とし，水戸のまちの活性化や魅力の創出を図る。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交通遺児就学奨励基金：基金の運用益を活用し，義務教育課程にある交通遺児の保護者に対し，就学奨励金の給付を行う。</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電源立地振興基金：新斎場整備事業の財源として活用するため積立を行ったことにより，</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450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水戸黄門ふるさと基金：ふるさと寄附金が増加したため，</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電源立地振興基金：新斎場整備事業の財源として活用する。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水戸黄門ふるさと基金：水戸のまちの活性化や魅力の創出に係る事業の財源として活用する。</a:t>
          </a: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財政調整基金は，新市民会館整備事業等に活用するため，</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1,887</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百万円の取崩しを行った一方，令和３年度の実質収支額が大きく増加したことから，</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3,018</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百万円の積立を行ったことにより，前年度から</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1,131</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引き続き，臨時的な財政需要に備え，決算剰余金を着実に積み立てていく方針である。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令和４年度は，市民公募債の満期一括償還に対応するため，積立額</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75</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百万円取崩したことにより，</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令和２年度まで発行していた市民公募債の満期一括償還に伴う一般財源所要額（償還額から借換債発行分を除いた額）を確保するため，当分の間，計画的に積立て及び取崩しを行っていく。</a:t>
          </a:r>
        </a:p>
        <a:p>
          <a:endPar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茨城県水戸市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270,010
266,245
217.32
140,461,271
135,235,114
4,259,081
60,415,657
149,261,113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有形固定資産の資産価値の減少の進行度を示す有形固定資産減価償却率については，</a:t>
          </a:r>
          <a:r>
            <a:rPr kumimoji="1" lang="en-US" altLang="ja-JP" sz="1100">
              <a:latin typeface="ＭＳ Ｐゴシック" panose="020B0600070205080204" pitchFamily="50" charset="-128"/>
              <a:ea typeface="ＭＳ Ｐゴシック" panose="020B0600070205080204" pitchFamily="50" charset="-128"/>
            </a:rPr>
            <a:t>61.3%</a:t>
          </a:r>
          <a:r>
            <a:rPr kumimoji="1" lang="ja-JP" altLang="en-US" sz="1100">
              <a:latin typeface="ＭＳ Ｐゴシック" panose="020B0600070205080204" pitchFamily="50" charset="-128"/>
              <a:ea typeface="ＭＳ Ｐゴシック" panose="020B0600070205080204" pitchFamily="50" charset="-128"/>
            </a:rPr>
            <a:t>となっており類似団体平均値</a:t>
          </a:r>
          <a:r>
            <a:rPr kumimoji="1" lang="en-US" altLang="ja-JP" sz="1100">
              <a:latin typeface="ＭＳ Ｐゴシック" panose="020B0600070205080204" pitchFamily="50" charset="-128"/>
              <a:ea typeface="ＭＳ Ｐゴシック" panose="020B0600070205080204" pitchFamily="50" charset="-128"/>
            </a:rPr>
            <a:t>64.8</a:t>
          </a:r>
          <a:r>
            <a:rPr kumimoji="1" lang="ja-JP" altLang="en-US" sz="1100">
              <a:latin typeface="ＭＳ Ｐゴシック" panose="020B0600070205080204" pitchFamily="50" charset="-128"/>
              <a:ea typeface="ＭＳ Ｐゴシック" panose="020B0600070205080204" pitchFamily="50" charset="-128"/>
            </a:rPr>
            <a:t>％を下回っている。</a:t>
          </a: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今後も，公共施設等総合管理計画や各個別施設計画に基づき，公共施設や道路等のインフラの適切な管理・更新に努めていく。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xdr:cNvCxnSpPr/>
      </xdr:nvCxnSpPr>
      <xdr:spPr>
        <a:xfrm flipV="1">
          <a:off x="4760595" y="4609677"/>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xdr:cNvSpPr txBox="1"/>
      </xdr:nvSpPr>
      <xdr:spPr>
        <a:xfrm>
          <a:off x="4813300"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xdr:cNvCxnSpPr/>
      </xdr:nvCxnSpPr>
      <xdr:spPr>
        <a:xfrm>
          <a:off x="4673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xdr:cNvSpPr txBox="1"/>
      </xdr:nvSpPr>
      <xdr:spPr>
        <a:xfrm>
          <a:off x="4813300" y="438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xdr:cNvCxnSpPr/>
      </xdr:nvCxnSpPr>
      <xdr:spPr>
        <a:xfrm>
          <a:off x="4673600" y="460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0" name="有形固定資産減価償却率平均値テキスト"/>
        <xdr:cNvSpPr txBox="1"/>
      </xdr:nvSpPr>
      <xdr:spPr>
        <a:xfrm>
          <a:off x="4813300" y="5361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xdr:cNvSpPr/>
      </xdr:nvSpPr>
      <xdr:spPr>
        <a:xfrm>
          <a:off x="47117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xdr:cNvSpPr/>
      </xdr:nvSpPr>
      <xdr:spPr>
        <a:xfrm>
          <a:off x="40005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xdr:cNvSpPr/>
      </xdr:nvSpPr>
      <xdr:spPr>
        <a:xfrm>
          <a:off x="3238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xdr:cNvSpPr/>
      </xdr:nvSpPr>
      <xdr:spPr>
        <a:xfrm>
          <a:off x="2476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1" name="楕円 80"/>
        <xdr:cNvSpPr/>
      </xdr:nvSpPr>
      <xdr:spPr>
        <a:xfrm>
          <a:off x="4711700" y="52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82" name="有形固定資産減価償却率該当値テキスト"/>
        <xdr:cNvSpPr txBox="1"/>
      </xdr:nvSpPr>
      <xdr:spPr>
        <a:xfrm>
          <a:off x="4813300" y="5108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127847</xdr:rowOff>
    </xdr:from>
    <xdr:to>
      <xdr:col>19</xdr:col>
      <xdr:colOff>187325</xdr:colOff>
      <xdr:row>31</xdr:row>
      <xdr:rowOff>57997</xdr:rowOff>
    </xdr:to>
    <xdr:sp macro="" textlink="">
      <xdr:nvSpPr>
        <xdr:cNvPr id="83" name="楕円 82"/>
        <xdr:cNvSpPr/>
      </xdr:nvSpPr>
      <xdr:spPr>
        <a:xfrm>
          <a:off x="4000500" y="52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164253</xdr:rowOff>
    </xdr:from>
    <xdr:to>
      <xdr:col>23</xdr:col>
      <xdr:colOff>85725</xdr:colOff>
      <xdr:row>31</xdr:row>
      <xdr:rowOff>7197</xdr:rowOff>
    </xdr:to>
    <xdr:cxnSp macro="">
      <xdr:nvCxnSpPr>
        <xdr:cNvPr id="84" name="直線コネクタ 83"/>
        <xdr:cNvCxnSpPr/>
      </xdr:nvCxnSpPr>
      <xdr:spPr>
        <a:xfrm flipV="1">
          <a:off x="4051300" y="5307753"/>
          <a:ext cx="711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85725</xdr:rowOff>
    </xdr:from>
    <xdr:to>
      <xdr:col>15</xdr:col>
      <xdr:colOff>187325</xdr:colOff>
      <xdr:row>29</xdr:row>
      <xdr:rowOff>15875</xdr:rowOff>
    </xdr:to>
    <xdr:sp macro="" textlink="">
      <xdr:nvSpPr>
        <xdr:cNvPr id="85" name="楕円 84"/>
        <xdr:cNvSpPr/>
      </xdr:nvSpPr>
      <xdr:spPr>
        <a:xfrm>
          <a:off x="3238500" y="48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136525</xdr:rowOff>
    </xdr:from>
    <xdr:to>
      <xdr:col>19</xdr:col>
      <xdr:colOff>136525</xdr:colOff>
      <xdr:row>31</xdr:row>
      <xdr:rowOff>7197</xdr:rowOff>
    </xdr:to>
    <xdr:cxnSp macro="">
      <xdr:nvCxnSpPr>
        <xdr:cNvPr id="86" name="直線コネクタ 85"/>
        <xdr:cNvCxnSpPr/>
      </xdr:nvCxnSpPr>
      <xdr:spPr>
        <a:xfrm>
          <a:off x="3289300" y="4937125"/>
          <a:ext cx="762000" cy="38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87" name="楕円 86"/>
        <xdr:cNvSpPr/>
      </xdr:nvSpPr>
      <xdr:spPr>
        <a:xfrm>
          <a:off x="2476500" y="51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136525</xdr:rowOff>
    </xdr:from>
    <xdr:to>
      <xdr:col>15</xdr:col>
      <xdr:colOff>136525</xdr:colOff>
      <xdr:row>30</xdr:row>
      <xdr:rowOff>99483</xdr:rowOff>
    </xdr:to>
    <xdr:cxnSp macro="">
      <xdr:nvCxnSpPr>
        <xdr:cNvPr id="88" name="直線コネクタ 87"/>
        <xdr:cNvCxnSpPr/>
      </xdr:nvCxnSpPr>
      <xdr:spPr>
        <a:xfrm flipV="1">
          <a:off x="2527300" y="4937125"/>
          <a:ext cx="762000" cy="30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84667</xdr:rowOff>
    </xdr:from>
    <xdr:to>
      <xdr:col>7</xdr:col>
      <xdr:colOff>187325</xdr:colOff>
      <xdr:row>31</xdr:row>
      <xdr:rowOff>14817</xdr:rowOff>
    </xdr:to>
    <xdr:sp macro="" textlink="">
      <xdr:nvSpPr>
        <xdr:cNvPr id="89" name="楕円 88"/>
        <xdr:cNvSpPr/>
      </xdr:nvSpPr>
      <xdr:spPr>
        <a:xfrm>
          <a:off x="1714500" y="52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135467</xdr:rowOff>
    </xdr:to>
    <xdr:cxnSp macro="">
      <xdr:nvCxnSpPr>
        <xdr:cNvPr id="90" name="直線コネクタ 89"/>
        <xdr:cNvCxnSpPr/>
      </xdr:nvCxnSpPr>
      <xdr:spPr>
        <a:xfrm flipV="1">
          <a:off x="1765300" y="524298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91" name="n_1aveValue有形固定資産減価償却率"/>
        <xdr:cNvSpPr txBox="1"/>
      </xdr:nvSpPr>
      <xdr:spPr>
        <a:xfrm>
          <a:off x="38360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92" name="n_2aveValue有形固定資産減価償却率"/>
        <xdr:cNvSpPr txBox="1"/>
      </xdr:nvSpPr>
      <xdr:spPr>
        <a:xfrm>
          <a:off x="3086744" y="540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3" name="n_3aveValue有形固定資産減価償却率"/>
        <xdr:cNvSpPr txBox="1"/>
      </xdr:nvSpPr>
      <xdr:spPr>
        <a:xfrm>
          <a:off x="23247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xdr:cNvSpPr txBox="1"/>
      </xdr:nvSpPr>
      <xdr:spPr>
        <a:xfrm>
          <a:off x="1562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74524</xdr:rowOff>
    </xdr:from>
    <xdr:ext cx="405111" cy="259045"/>
    <xdr:sp macro="" textlink="">
      <xdr:nvSpPr>
        <xdr:cNvPr id="95" name="n_1mainValue有形固定資産減価償却率"/>
        <xdr:cNvSpPr txBox="1"/>
      </xdr:nvSpPr>
      <xdr:spPr>
        <a:xfrm>
          <a:off x="3836044" y="504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96" name="n_2mainValue有形固定資産減価償却率"/>
        <xdr:cNvSpPr txBox="1"/>
      </xdr:nvSpPr>
      <xdr:spPr>
        <a:xfrm>
          <a:off x="3086744" y="466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166810</xdr:rowOff>
    </xdr:from>
    <xdr:ext cx="405111" cy="259045"/>
    <xdr:sp macro="" textlink="">
      <xdr:nvSpPr>
        <xdr:cNvPr id="97" name="n_3mainValue有形固定資産減価償却率"/>
        <xdr:cNvSpPr txBox="1"/>
      </xdr:nvSpPr>
      <xdr:spPr>
        <a:xfrm>
          <a:off x="2324744" y="496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8" name="n_4mainValue有形固定資産減価償却率"/>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[ 1,042.0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債務償還に充当可能な一般財源に対する実質債務の比率を示す債務償還比率については，</a:t>
          </a:r>
          <a:r>
            <a:rPr kumimoji="1" lang="en-US" altLang="ja-JP" sz="1100">
              <a:latin typeface="ＭＳ Ｐゴシック" panose="020B0600070205080204" pitchFamily="50" charset="-128"/>
              <a:ea typeface="ＭＳ Ｐゴシック" panose="020B0600070205080204" pitchFamily="50" charset="-128"/>
            </a:rPr>
            <a:t>1,042.0</a:t>
          </a:r>
          <a:r>
            <a:rPr kumimoji="1" lang="ja-JP" altLang="en-US" sz="1100">
              <a:latin typeface="ＭＳ Ｐゴシック" panose="020B0600070205080204" pitchFamily="50" charset="-128"/>
              <a:ea typeface="ＭＳ Ｐゴシック" panose="020B0600070205080204" pitchFamily="50" charset="-128"/>
            </a:rPr>
            <a:t>％となっており類似団体平均値</a:t>
          </a:r>
          <a:r>
            <a:rPr kumimoji="1" lang="en-US" altLang="ja-JP" sz="1100">
              <a:latin typeface="ＭＳ Ｐゴシック" panose="020B0600070205080204" pitchFamily="50" charset="-128"/>
              <a:ea typeface="ＭＳ Ｐゴシック" panose="020B0600070205080204" pitchFamily="50" charset="-128"/>
            </a:rPr>
            <a:t>568.3</a:t>
          </a:r>
          <a:r>
            <a:rPr kumimoji="1" lang="ja-JP" altLang="en-US" sz="1100">
              <a:latin typeface="ＭＳ Ｐゴシック" panose="020B0600070205080204" pitchFamily="50" charset="-128"/>
              <a:ea typeface="ＭＳ Ｐゴシック" panose="020B0600070205080204" pitchFamily="50" charset="-128"/>
            </a:rPr>
            <a:t>％を上回っている。これは，新市民会館の整備など大型プロジェクトの推進に伴う市債発行額の増加により，算出に用いる将来負担額の値が一時的に増加しているためである。</a:t>
          </a:r>
        </a:p>
        <a:p>
          <a:r>
            <a:rPr kumimoji="1" lang="ja-JP" altLang="en-US" sz="1100">
              <a:latin typeface="ＭＳ Ｐゴシック" panose="020B0600070205080204" pitchFamily="50" charset="-128"/>
              <a:ea typeface="ＭＳ Ｐゴシック" panose="020B0600070205080204" pitchFamily="50" charset="-128"/>
            </a:rPr>
            <a:t>　大型プロジェクトの終了後は，市債の新規発行を抑制しながら，比率の改善を着実に進めていく。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xdr:cNvCxnSpPr/>
      </xdr:nvCxnSpPr>
      <xdr:spPr>
        <a:xfrm flipV="1">
          <a:off x="14793595" y="4541308"/>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xdr:cNvSpPr txBox="1"/>
      </xdr:nvSpPr>
      <xdr:spPr>
        <a:xfrm>
          <a:off x="14846300" y="59722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xdr:cNvCxnSpPr/>
      </xdr:nvCxnSpPr>
      <xdr:spPr>
        <a:xfrm>
          <a:off x="14706600" y="596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xdr:cNvSpPr txBox="1"/>
      </xdr:nvSpPr>
      <xdr:spPr>
        <a:xfrm>
          <a:off x="14846300" y="5023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xdr:cNvSpPr/>
      </xdr:nvSpPr>
      <xdr:spPr>
        <a:xfrm>
          <a:off x="14744700" y="51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xdr:cNvSpPr/>
      </xdr:nvSpPr>
      <xdr:spPr>
        <a:xfrm>
          <a:off x="14033500" y="50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xdr:cNvSpPr/>
      </xdr:nvSpPr>
      <xdr:spPr>
        <a:xfrm>
          <a:off x="13271500" y="527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70273</xdr:rowOff>
    </xdr:from>
    <xdr:to>
      <xdr:col>64</xdr:col>
      <xdr:colOff>123825</xdr:colOff>
      <xdr:row>31</xdr:row>
      <xdr:rowOff>423</xdr:rowOff>
    </xdr:to>
    <xdr:sp macro="" textlink="">
      <xdr:nvSpPr>
        <xdr:cNvPr id="136" name="フローチャート: 判断 135"/>
        <xdr:cNvSpPr/>
      </xdr:nvSpPr>
      <xdr:spPr>
        <a:xfrm>
          <a:off x="12509500" y="5213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74831</xdr:rowOff>
    </xdr:from>
    <xdr:to>
      <xdr:col>60</xdr:col>
      <xdr:colOff>123825</xdr:colOff>
      <xdr:row>31</xdr:row>
      <xdr:rowOff>4981</xdr:rowOff>
    </xdr:to>
    <xdr:sp macro="" textlink="">
      <xdr:nvSpPr>
        <xdr:cNvPr id="137" name="フローチャート: 判断 136"/>
        <xdr:cNvSpPr/>
      </xdr:nvSpPr>
      <xdr:spPr>
        <a:xfrm>
          <a:off x="11747500" y="521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82479</xdr:rowOff>
    </xdr:from>
    <xdr:to>
      <xdr:col>76</xdr:col>
      <xdr:colOff>73025</xdr:colOff>
      <xdr:row>34</xdr:row>
      <xdr:rowOff>12629</xdr:rowOff>
    </xdr:to>
    <xdr:sp macro="" textlink="">
      <xdr:nvSpPr>
        <xdr:cNvPr id="143" name="楕円 142"/>
        <xdr:cNvSpPr/>
      </xdr:nvSpPr>
      <xdr:spPr>
        <a:xfrm>
          <a:off x="14744700" y="57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60906</xdr:rowOff>
    </xdr:from>
    <xdr:ext cx="560923" cy="259045"/>
    <xdr:sp macro="" textlink="">
      <xdr:nvSpPr>
        <xdr:cNvPr id="144" name="債務償還比率該当値テキスト"/>
        <xdr:cNvSpPr txBox="1"/>
      </xdr:nvSpPr>
      <xdr:spPr>
        <a:xfrm>
          <a:off x="14846300" y="57187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2046</xdr:rowOff>
    </xdr:from>
    <xdr:to>
      <xdr:col>72</xdr:col>
      <xdr:colOff>123825</xdr:colOff>
      <xdr:row>32</xdr:row>
      <xdr:rowOff>103646</xdr:rowOff>
    </xdr:to>
    <xdr:sp macro="" textlink="">
      <xdr:nvSpPr>
        <xdr:cNvPr id="145" name="楕円 144"/>
        <xdr:cNvSpPr/>
      </xdr:nvSpPr>
      <xdr:spPr>
        <a:xfrm>
          <a:off x="14033500" y="548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52846</xdr:rowOff>
    </xdr:from>
    <xdr:to>
      <xdr:col>76</xdr:col>
      <xdr:colOff>22225</xdr:colOff>
      <xdr:row>33</xdr:row>
      <xdr:rowOff>133279</xdr:rowOff>
    </xdr:to>
    <xdr:cxnSp macro="">
      <xdr:nvCxnSpPr>
        <xdr:cNvPr id="146" name="直線コネクタ 145"/>
        <xdr:cNvCxnSpPr/>
      </xdr:nvCxnSpPr>
      <xdr:spPr>
        <a:xfrm>
          <a:off x="14084300" y="5539246"/>
          <a:ext cx="711200" cy="25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90995</xdr:rowOff>
    </xdr:from>
    <xdr:to>
      <xdr:col>68</xdr:col>
      <xdr:colOff>123825</xdr:colOff>
      <xdr:row>34</xdr:row>
      <xdr:rowOff>21145</xdr:rowOff>
    </xdr:to>
    <xdr:sp macro="" textlink="">
      <xdr:nvSpPr>
        <xdr:cNvPr id="147" name="楕円 146"/>
        <xdr:cNvSpPr/>
      </xdr:nvSpPr>
      <xdr:spPr>
        <a:xfrm>
          <a:off x="13271500" y="574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52846</xdr:rowOff>
    </xdr:from>
    <xdr:to>
      <xdr:col>72</xdr:col>
      <xdr:colOff>73025</xdr:colOff>
      <xdr:row>33</xdr:row>
      <xdr:rowOff>141795</xdr:rowOff>
    </xdr:to>
    <xdr:cxnSp macro="">
      <xdr:nvCxnSpPr>
        <xdr:cNvPr id="148" name="直線コネクタ 147"/>
        <xdr:cNvCxnSpPr/>
      </xdr:nvCxnSpPr>
      <xdr:spPr>
        <a:xfrm flipV="1">
          <a:off x="13322300" y="5539246"/>
          <a:ext cx="762000" cy="26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131417</xdr:rowOff>
    </xdr:from>
    <xdr:to>
      <xdr:col>64</xdr:col>
      <xdr:colOff>123825</xdr:colOff>
      <xdr:row>34</xdr:row>
      <xdr:rowOff>61567</xdr:rowOff>
    </xdr:to>
    <xdr:sp macro="" textlink="">
      <xdr:nvSpPr>
        <xdr:cNvPr id="149" name="楕円 148"/>
        <xdr:cNvSpPr/>
      </xdr:nvSpPr>
      <xdr:spPr>
        <a:xfrm>
          <a:off x="12509500" y="578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141795</xdr:rowOff>
    </xdr:from>
    <xdr:to>
      <xdr:col>68</xdr:col>
      <xdr:colOff>73025</xdr:colOff>
      <xdr:row>34</xdr:row>
      <xdr:rowOff>10767</xdr:rowOff>
    </xdr:to>
    <xdr:cxnSp macro="">
      <xdr:nvCxnSpPr>
        <xdr:cNvPr id="150" name="直線コネクタ 149"/>
        <xdr:cNvCxnSpPr/>
      </xdr:nvCxnSpPr>
      <xdr:spPr>
        <a:xfrm flipV="1">
          <a:off x="12560300" y="5799645"/>
          <a:ext cx="7620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4995</xdr:rowOff>
    </xdr:from>
    <xdr:to>
      <xdr:col>60</xdr:col>
      <xdr:colOff>123825</xdr:colOff>
      <xdr:row>33</xdr:row>
      <xdr:rowOff>106595</xdr:rowOff>
    </xdr:to>
    <xdr:sp macro="" textlink="">
      <xdr:nvSpPr>
        <xdr:cNvPr id="151" name="楕円 150"/>
        <xdr:cNvSpPr/>
      </xdr:nvSpPr>
      <xdr:spPr>
        <a:xfrm>
          <a:off x="11747500" y="56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55795</xdr:rowOff>
    </xdr:from>
    <xdr:to>
      <xdr:col>64</xdr:col>
      <xdr:colOff>73025</xdr:colOff>
      <xdr:row>34</xdr:row>
      <xdr:rowOff>10767</xdr:rowOff>
    </xdr:to>
    <xdr:cxnSp macro="">
      <xdr:nvCxnSpPr>
        <xdr:cNvPr id="152" name="直線コネクタ 151"/>
        <xdr:cNvCxnSpPr/>
      </xdr:nvCxnSpPr>
      <xdr:spPr>
        <a:xfrm>
          <a:off x="11798300" y="5713645"/>
          <a:ext cx="762000" cy="12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xdr:cNvSpPr txBox="1"/>
      </xdr:nvSpPr>
      <xdr:spPr>
        <a:xfrm>
          <a:off x="13836727" y="487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xdr:cNvSpPr txBox="1"/>
      </xdr:nvSpPr>
      <xdr:spPr>
        <a:xfrm>
          <a:off x="13087427" y="50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16950</xdr:rowOff>
    </xdr:from>
    <xdr:ext cx="469744" cy="259045"/>
    <xdr:sp macro="" textlink="">
      <xdr:nvSpPr>
        <xdr:cNvPr id="155" name="n_3aveValue債務償還比率"/>
        <xdr:cNvSpPr txBox="1"/>
      </xdr:nvSpPr>
      <xdr:spPr>
        <a:xfrm>
          <a:off x="12325427" y="498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21508</xdr:rowOff>
    </xdr:from>
    <xdr:ext cx="469744" cy="259045"/>
    <xdr:sp macro="" textlink="">
      <xdr:nvSpPr>
        <xdr:cNvPr id="156" name="n_4aveValue債務償還比率"/>
        <xdr:cNvSpPr txBox="1"/>
      </xdr:nvSpPr>
      <xdr:spPr>
        <a:xfrm>
          <a:off x="11563427" y="499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94773</xdr:rowOff>
    </xdr:from>
    <xdr:ext cx="469744" cy="259045"/>
    <xdr:sp macro="" textlink="">
      <xdr:nvSpPr>
        <xdr:cNvPr id="157" name="n_1mainValue債務償還比率"/>
        <xdr:cNvSpPr txBox="1"/>
      </xdr:nvSpPr>
      <xdr:spPr>
        <a:xfrm>
          <a:off x="13836727" y="558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12272</xdr:rowOff>
    </xdr:from>
    <xdr:ext cx="560923" cy="259045"/>
    <xdr:sp macro="" textlink="">
      <xdr:nvSpPr>
        <xdr:cNvPr id="158" name="n_2mainValue債務償還比率"/>
        <xdr:cNvSpPr txBox="1"/>
      </xdr:nvSpPr>
      <xdr:spPr>
        <a:xfrm>
          <a:off x="13041838" y="58415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52694</xdr:rowOff>
    </xdr:from>
    <xdr:ext cx="560923" cy="259045"/>
    <xdr:sp macro="" textlink="">
      <xdr:nvSpPr>
        <xdr:cNvPr id="159" name="n_3mainValue債務償還比率"/>
        <xdr:cNvSpPr txBox="1"/>
      </xdr:nvSpPr>
      <xdr:spPr>
        <a:xfrm>
          <a:off x="12279838" y="58819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97722</xdr:rowOff>
    </xdr:from>
    <xdr:ext cx="469744" cy="259045"/>
    <xdr:sp macro="" textlink="">
      <xdr:nvSpPr>
        <xdr:cNvPr id="160" name="n_4mainValue債務償還比率"/>
        <xdr:cNvSpPr txBox="1"/>
      </xdr:nvSpPr>
      <xdr:spPr>
        <a:xfrm>
          <a:off x="11563427" y="575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茨城県水戸市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270,010
266,245
217.32
140,461,271
135,235,114
4,259,081
60,415,657
149,261,113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道路】&#10;有形固定資産減価償却率平均値テキスト"/>
        <xdr:cNvSpPr txBox="1"/>
      </xdr:nvSpPr>
      <xdr:spPr>
        <a:xfrm>
          <a:off x="4673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75692</xdr:rowOff>
    </xdr:from>
    <xdr:to>
      <xdr:col>10</xdr:col>
      <xdr:colOff>165100</xdr:colOff>
      <xdr:row>37</xdr:row>
      <xdr:rowOff>5842</xdr:rowOff>
    </xdr:to>
    <xdr:sp macro="" textlink="">
      <xdr:nvSpPr>
        <xdr:cNvPr id="64" name="フローチャート: 判断 63"/>
        <xdr:cNvSpPr/>
      </xdr:nvSpPr>
      <xdr:spPr>
        <a:xfrm>
          <a:off x="1968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64262</xdr:rowOff>
    </xdr:from>
    <xdr:to>
      <xdr:col>6</xdr:col>
      <xdr:colOff>38100</xdr:colOff>
      <xdr:row>36</xdr:row>
      <xdr:rowOff>165862</xdr:rowOff>
    </xdr:to>
    <xdr:sp macro="" textlink="">
      <xdr:nvSpPr>
        <xdr:cNvPr id="65" name="フローチャート: 判断 64"/>
        <xdr:cNvSpPr/>
      </xdr:nvSpPr>
      <xdr:spPr>
        <a:xfrm>
          <a:off x="1079500" y="62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114554</xdr:rowOff>
    </xdr:from>
    <xdr:to>
      <xdr:col>24</xdr:col>
      <xdr:colOff>114300</xdr:colOff>
      <xdr:row>38</xdr:row>
      <xdr:rowOff>44704</xdr:rowOff>
    </xdr:to>
    <xdr:sp macro="" textlink="">
      <xdr:nvSpPr>
        <xdr:cNvPr id="71" name="楕円 70"/>
        <xdr:cNvSpPr/>
      </xdr:nvSpPr>
      <xdr:spPr>
        <a:xfrm>
          <a:off x="45847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92981</xdr:rowOff>
    </xdr:from>
    <xdr:ext cx="405111" cy="259045"/>
    <xdr:sp macro="" textlink="">
      <xdr:nvSpPr>
        <xdr:cNvPr id="72" name="【道路】&#10;有形固定資産減価償却率該当値テキスト"/>
        <xdr:cNvSpPr txBox="1"/>
      </xdr:nvSpPr>
      <xdr:spPr>
        <a:xfrm>
          <a:off x="4673600" y="643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87122</xdr:rowOff>
    </xdr:from>
    <xdr:to>
      <xdr:col>20</xdr:col>
      <xdr:colOff>38100</xdr:colOff>
      <xdr:row>38</xdr:row>
      <xdr:rowOff>17272</xdr:rowOff>
    </xdr:to>
    <xdr:sp macro="" textlink="">
      <xdr:nvSpPr>
        <xdr:cNvPr id="73" name="楕円 72"/>
        <xdr:cNvSpPr/>
      </xdr:nvSpPr>
      <xdr:spPr>
        <a:xfrm>
          <a:off x="3746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137922</xdr:rowOff>
    </xdr:from>
    <xdr:to>
      <xdr:col>24</xdr:col>
      <xdr:colOff>63500</xdr:colOff>
      <xdr:row>37</xdr:row>
      <xdr:rowOff>165354</xdr:rowOff>
    </xdr:to>
    <xdr:cxnSp macro="">
      <xdr:nvCxnSpPr>
        <xdr:cNvPr id="74" name="直線コネクタ 73"/>
        <xdr:cNvCxnSpPr/>
      </xdr:nvCxnSpPr>
      <xdr:spPr>
        <a:xfrm>
          <a:off x="3797300" y="64815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52832</xdr:rowOff>
    </xdr:from>
    <xdr:to>
      <xdr:col>15</xdr:col>
      <xdr:colOff>101600</xdr:colOff>
      <xdr:row>37</xdr:row>
      <xdr:rowOff>154432</xdr:rowOff>
    </xdr:to>
    <xdr:sp macro="" textlink="">
      <xdr:nvSpPr>
        <xdr:cNvPr id="75" name="楕円 74"/>
        <xdr:cNvSpPr/>
      </xdr:nvSpPr>
      <xdr:spPr>
        <a:xfrm>
          <a:off x="2857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103632</xdr:rowOff>
    </xdr:from>
    <xdr:to>
      <xdr:col>19</xdr:col>
      <xdr:colOff>177800</xdr:colOff>
      <xdr:row>37</xdr:row>
      <xdr:rowOff>137922</xdr:rowOff>
    </xdr:to>
    <xdr:cxnSp macro="">
      <xdr:nvCxnSpPr>
        <xdr:cNvPr id="76" name="直線コネクタ 75"/>
        <xdr:cNvCxnSpPr/>
      </xdr:nvCxnSpPr>
      <xdr:spPr>
        <a:xfrm>
          <a:off x="2908300" y="64472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20828</xdr:rowOff>
    </xdr:from>
    <xdr:to>
      <xdr:col>10</xdr:col>
      <xdr:colOff>165100</xdr:colOff>
      <xdr:row>37</xdr:row>
      <xdr:rowOff>122428</xdr:rowOff>
    </xdr:to>
    <xdr:sp macro="" textlink="">
      <xdr:nvSpPr>
        <xdr:cNvPr id="77" name="楕円 76"/>
        <xdr:cNvSpPr/>
      </xdr:nvSpPr>
      <xdr:spPr>
        <a:xfrm>
          <a:off x="19685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71628</xdr:rowOff>
    </xdr:from>
    <xdr:to>
      <xdr:col>15</xdr:col>
      <xdr:colOff>50800</xdr:colOff>
      <xdr:row>37</xdr:row>
      <xdr:rowOff>103632</xdr:rowOff>
    </xdr:to>
    <xdr:cxnSp macro="">
      <xdr:nvCxnSpPr>
        <xdr:cNvPr id="78" name="直線コネクタ 77"/>
        <xdr:cNvCxnSpPr/>
      </xdr:nvCxnSpPr>
      <xdr:spPr>
        <a:xfrm>
          <a:off x="2019300" y="64152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153416</xdr:rowOff>
    </xdr:from>
    <xdr:to>
      <xdr:col>6</xdr:col>
      <xdr:colOff>38100</xdr:colOff>
      <xdr:row>37</xdr:row>
      <xdr:rowOff>83566</xdr:rowOff>
    </xdr:to>
    <xdr:sp macro="" textlink="">
      <xdr:nvSpPr>
        <xdr:cNvPr id="79" name="楕円 78"/>
        <xdr:cNvSpPr/>
      </xdr:nvSpPr>
      <xdr:spPr>
        <a:xfrm>
          <a:off x="1079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32766</xdr:rowOff>
    </xdr:from>
    <xdr:to>
      <xdr:col>10</xdr:col>
      <xdr:colOff>114300</xdr:colOff>
      <xdr:row>37</xdr:row>
      <xdr:rowOff>71628</xdr:rowOff>
    </xdr:to>
    <xdr:cxnSp macro="">
      <xdr:nvCxnSpPr>
        <xdr:cNvPr id="80" name="直線コネクタ 79"/>
        <xdr:cNvCxnSpPr/>
      </xdr:nvCxnSpPr>
      <xdr:spPr>
        <a:xfrm>
          <a:off x="1130300" y="637641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22369</xdr:rowOff>
    </xdr:from>
    <xdr:ext cx="405111" cy="259045"/>
    <xdr:sp macro="" textlink="">
      <xdr:nvSpPr>
        <xdr:cNvPr id="83" name="n_3aveValue【道路】&#10;有形固定資産減価償却率"/>
        <xdr:cNvSpPr txBox="1"/>
      </xdr:nvSpPr>
      <xdr:spPr>
        <a:xfrm>
          <a:off x="18167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10939</xdr:rowOff>
    </xdr:from>
    <xdr:ext cx="405111" cy="259045"/>
    <xdr:sp macro="" textlink="">
      <xdr:nvSpPr>
        <xdr:cNvPr id="84" name="n_4aveValue【道路】&#10;有形固定資産減価償却率"/>
        <xdr:cNvSpPr txBox="1"/>
      </xdr:nvSpPr>
      <xdr:spPr>
        <a:xfrm>
          <a:off x="927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8399</xdr:rowOff>
    </xdr:from>
    <xdr:ext cx="405111" cy="259045"/>
    <xdr:sp macro="" textlink="">
      <xdr:nvSpPr>
        <xdr:cNvPr id="85" name="n_1mainValue【道路】&#10;有形固定資産減価償却率"/>
        <xdr:cNvSpPr txBox="1"/>
      </xdr:nvSpPr>
      <xdr:spPr>
        <a:xfrm>
          <a:off x="35820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145559</xdr:rowOff>
    </xdr:from>
    <xdr:ext cx="405111" cy="259045"/>
    <xdr:sp macro="" textlink="">
      <xdr:nvSpPr>
        <xdr:cNvPr id="86" name="n_2mainValue【道路】&#10;有形固定資産減価償却率"/>
        <xdr:cNvSpPr txBox="1"/>
      </xdr:nvSpPr>
      <xdr:spPr>
        <a:xfrm>
          <a:off x="2705744"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113555</xdr:rowOff>
    </xdr:from>
    <xdr:ext cx="405111" cy="259045"/>
    <xdr:sp macro="" textlink="">
      <xdr:nvSpPr>
        <xdr:cNvPr id="87" name="n_3mainValue【道路】&#10;有形固定資産減価償却率"/>
        <xdr:cNvSpPr txBox="1"/>
      </xdr:nvSpPr>
      <xdr:spPr>
        <a:xfrm>
          <a:off x="1816744" y="64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74693</xdr:rowOff>
    </xdr:from>
    <xdr:ext cx="405111" cy="259045"/>
    <xdr:sp macro="" textlink="">
      <xdr:nvSpPr>
        <xdr:cNvPr id="88" name="n_4mainValue【道路】&#10;有形固定資産減価償却率"/>
        <xdr:cNvSpPr txBox="1"/>
      </xdr:nvSpPr>
      <xdr:spPr>
        <a:xfrm>
          <a:off x="927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xdr:cNvSpPr txBox="1"/>
      </xdr:nvSpPr>
      <xdr:spPr>
        <a:xfrm>
          <a:off x="10515600" y="6591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xdr:rowOff>
    </xdr:from>
    <xdr:to>
      <xdr:col>41</xdr:col>
      <xdr:colOff>101600</xdr:colOff>
      <xdr:row>38</xdr:row>
      <xdr:rowOff>115570</xdr:rowOff>
    </xdr:to>
    <xdr:sp macro="" textlink="">
      <xdr:nvSpPr>
        <xdr:cNvPr id="123" name="フローチャート: 判断 122"/>
        <xdr:cNvSpPr/>
      </xdr:nvSpPr>
      <xdr:spPr>
        <a:xfrm>
          <a:off x="7810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15929</xdr:rowOff>
    </xdr:from>
    <xdr:to>
      <xdr:col>36</xdr:col>
      <xdr:colOff>165100</xdr:colOff>
      <xdr:row>38</xdr:row>
      <xdr:rowOff>117529</xdr:rowOff>
    </xdr:to>
    <xdr:sp macro="" textlink="">
      <xdr:nvSpPr>
        <xdr:cNvPr id="124" name="フローチャート: 判断 123"/>
        <xdr:cNvSpPr/>
      </xdr:nvSpPr>
      <xdr:spPr>
        <a:xfrm>
          <a:off x="6921500" y="653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20828</xdr:rowOff>
    </xdr:from>
    <xdr:to>
      <xdr:col>55</xdr:col>
      <xdr:colOff>50800</xdr:colOff>
      <xdr:row>36</xdr:row>
      <xdr:rowOff>122428</xdr:rowOff>
    </xdr:to>
    <xdr:sp macro="" textlink="">
      <xdr:nvSpPr>
        <xdr:cNvPr id="130" name="楕円 129"/>
        <xdr:cNvSpPr/>
      </xdr:nvSpPr>
      <xdr:spPr>
        <a:xfrm>
          <a:off x="10426700" y="61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43705</xdr:rowOff>
    </xdr:from>
    <xdr:ext cx="469744" cy="259045"/>
    <xdr:sp macro="" textlink="">
      <xdr:nvSpPr>
        <xdr:cNvPr id="131" name="【道路】&#10;一人当たり延長該当値テキスト"/>
        <xdr:cNvSpPr txBox="1"/>
      </xdr:nvSpPr>
      <xdr:spPr>
        <a:xfrm>
          <a:off x="10515600" y="604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27686</xdr:rowOff>
    </xdr:from>
    <xdr:to>
      <xdr:col>50</xdr:col>
      <xdr:colOff>165100</xdr:colOff>
      <xdr:row>36</xdr:row>
      <xdr:rowOff>129286</xdr:rowOff>
    </xdr:to>
    <xdr:sp macro="" textlink="">
      <xdr:nvSpPr>
        <xdr:cNvPr id="132" name="楕円 131"/>
        <xdr:cNvSpPr/>
      </xdr:nvSpPr>
      <xdr:spPr>
        <a:xfrm>
          <a:off x="9588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71628</xdr:rowOff>
    </xdr:from>
    <xdr:to>
      <xdr:col>55</xdr:col>
      <xdr:colOff>0</xdr:colOff>
      <xdr:row>36</xdr:row>
      <xdr:rowOff>78486</xdr:rowOff>
    </xdr:to>
    <xdr:cxnSp macro="">
      <xdr:nvCxnSpPr>
        <xdr:cNvPr id="133" name="直線コネクタ 132"/>
        <xdr:cNvCxnSpPr/>
      </xdr:nvCxnSpPr>
      <xdr:spPr>
        <a:xfrm flipV="1">
          <a:off x="9639300" y="624382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22243</xdr:rowOff>
    </xdr:from>
    <xdr:to>
      <xdr:col>46</xdr:col>
      <xdr:colOff>38100</xdr:colOff>
      <xdr:row>37</xdr:row>
      <xdr:rowOff>123843</xdr:rowOff>
    </xdr:to>
    <xdr:sp macro="" textlink="">
      <xdr:nvSpPr>
        <xdr:cNvPr id="134" name="楕円 133"/>
        <xdr:cNvSpPr/>
      </xdr:nvSpPr>
      <xdr:spPr>
        <a:xfrm>
          <a:off x="8699500" y="63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78486</xdr:rowOff>
    </xdr:from>
    <xdr:to>
      <xdr:col>50</xdr:col>
      <xdr:colOff>114300</xdr:colOff>
      <xdr:row>37</xdr:row>
      <xdr:rowOff>73043</xdr:rowOff>
    </xdr:to>
    <xdr:cxnSp macro="">
      <xdr:nvCxnSpPr>
        <xdr:cNvPr id="135" name="直線コネクタ 134"/>
        <xdr:cNvCxnSpPr/>
      </xdr:nvCxnSpPr>
      <xdr:spPr>
        <a:xfrm flipV="1">
          <a:off x="8750300" y="6250686"/>
          <a:ext cx="889000" cy="16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33782</xdr:rowOff>
    </xdr:from>
    <xdr:to>
      <xdr:col>41</xdr:col>
      <xdr:colOff>101600</xdr:colOff>
      <xdr:row>36</xdr:row>
      <xdr:rowOff>135382</xdr:rowOff>
    </xdr:to>
    <xdr:sp macro="" textlink="">
      <xdr:nvSpPr>
        <xdr:cNvPr id="136" name="楕円 135"/>
        <xdr:cNvSpPr/>
      </xdr:nvSpPr>
      <xdr:spPr>
        <a:xfrm>
          <a:off x="7810500" y="62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84582</xdr:rowOff>
    </xdr:from>
    <xdr:to>
      <xdr:col>45</xdr:col>
      <xdr:colOff>177800</xdr:colOff>
      <xdr:row>37</xdr:row>
      <xdr:rowOff>73043</xdr:rowOff>
    </xdr:to>
    <xdr:cxnSp macro="">
      <xdr:nvCxnSpPr>
        <xdr:cNvPr id="137" name="直線コネクタ 136"/>
        <xdr:cNvCxnSpPr/>
      </xdr:nvCxnSpPr>
      <xdr:spPr>
        <a:xfrm>
          <a:off x="7861300" y="6256782"/>
          <a:ext cx="889000" cy="15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38245</xdr:rowOff>
    </xdr:from>
    <xdr:to>
      <xdr:col>36</xdr:col>
      <xdr:colOff>165100</xdr:colOff>
      <xdr:row>36</xdr:row>
      <xdr:rowOff>139845</xdr:rowOff>
    </xdr:to>
    <xdr:sp macro="" textlink="">
      <xdr:nvSpPr>
        <xdr:cNvPr id="138" name="楕円 137"/>
        <xdr:cNvSpPr/>
      </xdr:nvSpPr>
      <xdr:spPr>
        <a:xfrm>
          <a:off x="6921500" y="62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84582</xdr:rowOff>
    </xdr:from>
    <xdr:to>
      <xdr:col>41</xdr:col>
      <xdr:colOff>50800</xdr:colOff>
      <xdr:row>36</xdr:row>
      <xdr:rowOff>89045</xdr:rowOff>
    </xdr:to>
    <xdr:cxnSp macro="">
      <xdr:nvCxnSpPr>
        <xdr:cNvPr id="139" name="直線コネクタ 138"/>
        <xdr:cNvCxnSpPr/>
      </xdr:nvCxnSpPr>
      <xdr:spPr>
        <a:xfrm flipV="1">
          <a:off x="6972300" y="6256782"/>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xdr:cNvSpPr txBox="1"/>
      </xdr:nvSpPr>
      <xdr:spPr>
        <a:xfrm>
          <a:off x="9391727" y="670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xdr:cNvSpPr txBox="1"/>
      </xdr:nvSpPr>
      <xdr:spPr>
        <a:xfrm>
          <a:off x="8515427" y="67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106697</xdr:rowOff>
    </xdr:from>
    <xdr:ext cx="469744" cy="259045"/>
    <xdr:sp macro="" textlink="">
      <xdr:nvSpPr>
        <xdr:cNvPr id="142" name="n_3aveValue【道路】&#10;一人当たり延長"/>
        <xdr:cNvSpPr txBox="1"/>
      </xdr:nvSpPr>
      <xdr:spPr>
        <a:xfrm>
          <a:off x="76264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108656</xdr:rowOff>
    </xdr:from>
    <xdr:ext cx="469744" cy="259045"/>
    <xdr:sp macro="" textlink="">
      <xdr:nvSpPr>
        <xdr:cNvPr id="143" name="n_4aveValue【道路】&#10;一人当たり延長"/>
        <xdr:cNvSpPr txBox="1"/>
      </xdr:nvSpPr>
      <xdr:spPr>
        <a:xfrm>
          <a:off x="6737427" y="662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145813</xdr:rowOff>
    </xdr:from>
    <xdr:ext cx="469744" cy="259045"/>
    <xdr:sp macro="" textlink="">
      <xdr:nvSpPr>
        <xdr:cNvPr id="144" name="n_1mainValue【道路】&#10;一人当たり延長"/>
        <xdr:cNvSpPr txBox="1"/>
      </xdr:nvSpPr>
      <xdr:spPr>
        <a:xfrm>
          <a:off x="9391727" y="59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140370</xdr:rowOff>
    </xdr:from>
    <xdr:ext cx="469744" cy="259045"/>
    <xdr:sp macro="" textlink="">
      <xdr:nvSpPr>
        <xdr:cNvPr id="145" name="n_2mainValue【道路】&#10;一人当たり延長"/>
        <xdr:cNvSpPr txBox="1"/>
      </xdr:nvSpPr>
      <xdr:spPr>
        <a:xfrm>
          <a:off x="8515427" y="614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151909</xdr:rowOff>
    </xdr:from>
    <xdr:ext cx="469744" cy="259045"/>
    <xdr:sp macro="" textlink="">
      <xdr:nvSpPr>
        <xdr:cNvPr id="146" name="n_3mainValue【道路】&#10;一人当たり延長"/>
        <xdr:cNvSpPr txBox="1"/>
      </xdr:nvSpPr>
      <xdr:spPr>
        <a:xfrm>
          <a:off x="7626427" y="598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156372</xdr:rowOff>
    </xdr:from>
    <xdr:ext cx="469744" cy="259045"/>
    <xdr:sp macro="" textlink="">
      <xdr:nvSpPr>
        <xdr:cNvPr id="147" name="n_4mainValue【道路】&#10;一人当たり延長"/>
        <xdr:cNvSpPr txBox="1"/>
      </xdr:nvSpPr>
      <xdr:spPr>
        <a:xfrm>
          <a:off x="6737427" y="598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1" name="フローチャート: 判断 180"/>
        <xdr:cNvSpPr/>
      </xdr:nvSpPr>
      <xdr:spPr>
        <a:xfrm>
          <a:off x="196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82" name="フローチャート: 判断 181"/>
        <xdr:cNvSpPr/>
      </xdr:nvSpPr>
      <xdr:spPr>
        <a:xfrm>
          <a:off x="1079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88" name="楕円 187"/>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167657</xdr:rowOff>
    </xdr:from>
    <xdr:ext cx="405111" cy="259045"/>
    <xdr:sp macro="" textlink="">
      <xdr:nvSpPr>
        <xdr:cNvPr id="189" name="【橋りょう・トンネル】&#10;有形固定資産減価償却率該当値テキスト"/>
        <xdr:cNvSpPr txBox="1"/>
      </xdr:nvSpPr>
      <xdr:spPr>
        <a:xfrm>
          <a:off x="4673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90" name="楕円 189"/>
        <xdr:cNvSpPr/>
      </xdr:nvSpPr>
      <xdr:spPr>
        <a:xfrm>
          <a:off x="3746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68580</xdr:rowOff>
    </xdr:to>
    <xdr:cxnSp macro="">
      <xdr:nvCxnSpPr>
        <xdr:cNvPr id="191" name="直線コネクタ 190"/>
        <xdr:cNvCxnSpPr/>
      </xdr:nvCxnSpPr>
      <xdr:spPr>
        <a:xfrm>
          <a:off x="3797300" y="103270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92" name="楕円 191"/>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40005</xdr:rowOff>
    </xdr:to>
    <xdr:cxnSp macro="">
      <xdr:nvCxnSpPr>
        <xdr:cNvPr id="193" name="直線コネクタ 192"/>
        <xdr:cNvCxnSpPr/>
      </xdr:nvCxnSpPr>
      <xdr:spPr>
        <a:xfrm>
          <a:off x="2908300" y="102946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107315</xdr:rowOff>
    </xdr:from>
    <xdr:to>
      <xdr:col>10</xdr:col>
      <xdr:colOff>165100</xdr:colOff>
      <xdr:row>60</xdr:row>
      <xdr:rowOff>37465</xdr:rowOff>
    </xdr:to>
    <xdr:sp macro="" textlink="">
      <xdr:nvSpPr>
        <xdr:cNvPr id="194" name="楕円 193"/>
        <xdr:cNvSpPr/>
      </xdr:nvSpPr>
      <xdr:spPr>
        <a:xfrm>
          <a:off x="1968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158115</xdr:rowOff>
    </xdr:from>
    <xdr:to>
      <xdr:col>15</xdr:col>
      <xdr:colOff>50800</xdr:colOff>
      <xdr:row>60</xdr:row>
      <xdr:rowOff>7620</xdr:rowOff>
    </xdr:to>
    <xdr:cxnSp macro="">
      <xdr:nvCxnSpPr>
        <xdr:cNvPr id="195" name="直線コネクタ 194"/>
        <xdr:cNvCxnSpPr/>
      </xdr:nvCxnSpPr>
      <xdr:spPr>
        <a:xfrm>
          <a:off x="2019300" y="102736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48260</xdr:rowOff>
    </xdr:from>
    <xdr:to>
      <xdr:col>6</xdr:col>
      <xdr:colOff>38100</xdr:colOff>
      <xdr:row>59</xdr:row>
      <xdr:rowOff>149860</xdr:rowOff>
    </xdr:to>
    <xdr:sp macro="" textlink="">
      <xdr:nvSpPr>
        <xdr:cNvPr id="196" name="楕円 195"/>
        <xdr:cNvSpPr/>
      </xdr:nvSpPr>
      <xdr:spPr>
        <a:xfrm>
          <a:off x="1079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99060</xdr:rowOff>
    </xdr:from>
    <xdr:to>
      <xdr:col>10</xdr:col>
      <xdr:colOff>114300</xdr:colOff>
      <xdr:row>59</xdr:row>
      <xdr:rowOff>158115</xdr:rowOff>
    </xdr:to>
    <xdr:cxnSp macro="">
      <xdr:nvCxnSpPr>
        <xdr:cNvPr id="197" name="直線コネクタ 196"/>
        <xdr:cNvCxnSpPr/>
      </xdr:nvCxnSpPr>
      <xdr:spPr>
        <a:xfrm>
          <a:off x="1130300" y="1021461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xdr:cNvSpPr txBox="1"/>
      </xdr:nvSpPr>
      <xdr:spPr>
        <a:xfrm>
          <a:off x="2705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32402</xdr:rowOff>
    </xdr:from>
    <xdr:ext cx="405111" cy="259045"/>
    <xdr:sp macro="" textlink="">
      <xdr:nvSpPr>
        <xdr:cNvPr id="200" name="n_3aveValue【橋りょう・トンネル】&#10;有形固定資産減価償却率"/>
        <xdr:cNvSpPr txBox="1"/>
      </xdr:nvSpPr>
      <xdr:spPr>
        <a:xfrm>
          <a:off x="1816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163847</xdr:rowOff>
    </xdr:from>
    <xdr:ext cx="405111" cy="259045"/>
    <xdr:sp macro="" textlink="">
      <xdr:nvSpPr>
        <xdr:cNvPr id="201" name="n_4aveValue【橋りょう・トンネル】&#10;有形固定資産減価償却率"/>
        <xdr:cNvSpPr txBox="1"/>
      </xdr:nvSpPr>
      <xdr:spPr>
        <a:xfrm>
          <a:off x="927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81932</xdr:rowOff>
    </xdr:from>
    <xdr:ext cx="405111" cy="259045"/>
    <xdr:sp macro="" textlink="">
      <xdr:nvSpPr>
        <xdr:cNvPr id="202" name="n_1mainValue【橋りょう・トンネル】&#10;有形固定資産減価償却率"/>
        <xdr:cNvSpPr txBox="1"/>
      </xdr:nvSpPr>
      <xdr:spPr>
        <a:xfrm>
          <a:off x="3582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203" name="n_2mainValue【橋りょう・トンネ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53992</xdr:rowOff>
    </xdr:from>
    <xdr:ext cx="405111" cy="259045"/>
    <xdr:sp macro="" textlink="">
      <xdr:nvSpPr>
        <xdr:cNvPr id="204" name="n_3mainValue【橋りょう・トンネル】&#10;有形固定資産減価償却率"/>
        <xdr:cNvSpPr txBox="1"/>
      </xdr:nvSpPr>
      <xdr:spPr>
        <a:xfrm>
          <a:off x="1816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5" name="n_4mainValue【橋りょう・トンネル】&#10;有形固定資産減価償却率"/>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19744</xdr:rowOff>
    </xdr:from>
    <xdr:ext cx="534377" cy="259045"/>
    <xdr:sp macro="" textlink="">
      <xdr:nvSpPr>
        <xdr:cNvPr id="234" name="【橋りょう・トンネル】&#10;一人当たり有形固定資産（償却資産）額平均値テキスト"/>
        <xdr:cNvSpPr txBox="1"/>
      </xdr:nvSpPr>
      <xdr:spPr>
        <a:xfrm>
          <a:off x="10515600" y="1047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82691</xdr:rowOff>
    </xdr:from>
    <xdr:to>
      <xdr:col>41</xdr:col>
      <xdr:colOff>101600</xdr:colOff>
      <xdr:row>63</xdr:row>
      <xdr:rowOff>12841</xdr:rowOff>
    </xdr:to>
    <xdr:sp macro="" textlink="">
      <xdr:nvSpPr>
        <xdr:cNvPr id="238" name="フローチャート: 判断 237"/>
        <xdr:cNvSpPr/>
      </xdr:nvSpPr>
      <xdr:spPr>
        <a:xfrm>
          <a:off x="7810500" y="107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63001</xdr:rowOff>
    </xdr:from>
    <xdr:to>
      <xdr:col>36</xdr:col>
      <xdr:colOff>165100</xdr:colOff>
      <xdr:row>62</xdr:row>
      <xdr:rowOff>164601</xdr:rowOff>
    </xdr:to>
    <xdr:sp macro="" textlink="">
      <xdr:nvSpPr>
        <xdr:cNvPr id="239" name="フローチャート: 判断 238"/>
        <xdr:cNvSpPr/>
      </xdr:nvSpPr>
      <xdr:spPr>
        <a:xfrm>
          <a:off x="6921500" y="106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30414</xdr:rowOff>
    </xdr:from>
    <xdr:to>
      <xdr:col>55</xdr:col>
      <xdr:colOff>50800</xdr:colOff>
      <xdr:row>63</xdr:row>
      <xdr:rowOff>132014</xdr:rowOff>
    </xdr:to>
    <xdr:sp macro="" textlink="">
      <xdr:nvSpPr>
        <xdr:cNvPr id="245" name="楕円 244"/>
        <xdr:cNvSpPr/>
      </xdr:nvSpPr>
      <xdr:spPr>
        <a:xfrm>
          <a:off x="10426700" y="108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8841</xdr:rowOff>
    </xdr:from>
    <xdr:ext cx="534377" cy="259045"/>
    <xdr:sp macro="" textlink="">
      <xdr:nvSpPr>
        <xdr:cNvPr id="246" name="【橋りょう・トンネル】&#10;一人当たり有形固定資産（償却資産）額該当値テキスト"/>
        <xdr:cNvSpPr txBox="1"/>
      </xdr:nvSpPr>
      <xdr:spPr>
        <a:xfrm>
          <a:off x="10515600" y="108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31119</xdr:rowOff>
    </xdr:from>
    <xdr:to>
      <xdr:col>50</xdr:col>
      <xdr:colOff>165100</xdr:colOff>
      <xdr:row>63</xdr:row>
      <xdr:rowOff>132719</xdr:rowOff>
    </xdr:to>
    <xdr:sp macro="" textlink="">
      <xdr:nvSpPr>
        <xdr:cNvPr id="247" name="楕円 246"/>
        <xdr:cNvSpPr/>
      </xdr:nvSpPr>
      <xdr:spPr>
        <a:xfrm>
          <a:off x="9588500" y="108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81214</xdr:rowOff>
    </xdr:from>
    <xdr:to>
      <xdr:col>55</xdr:col>
      <xdr:colOff>0</xdr:colOff>
      <xdr:row>63</xdr:row>
      <xdr:rowOff>81919</xdr:rowOff>
    </xdr:to>
    <xdr:cxnSp macro="">
      <xdr:nvCxnSpPr>
        <xdr:cNvPr id="248" name="直線コネクタ 247"/>
        <xdr:cNvCxnSpPr/>
      </xdr:nvCxnSpPr>
      <xdr:spPr>
        <a:xfrm flipV="1">
          <a:off x="9639300" y="10882564"/>
          <a:ext cx="8382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49" name="楕円 248"/>
        <xdr:cNvSpPr/>
      </xdr:nvSpPr>
      <xdr:spPr>
        <a:xfrm>
          <a:off x="8699500" y="108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81919</xdr:rowOff>
    </xdr:from>
    <xdr:to>
      <xdr:col>50</xdr:col>
      <xdr:colOff>114300</xdr:colOff>
      <xdr:row>63</xdr:row>
      <xdr:rowOff>82052</xdr:rowOff>
    </xdr:to>
    <xdr:cxnSp macro="">
      <xdr:nvCxnSpPr>
        <xdr:cNvPr id="250" name="直線コネクタ 249"/>
        <xdr:cNvCxnSpPr/>
      </xdr:nvCxnSpPr>
      <xdr:spPr>
        <a:xfrm flipV="1">
          <a:off x="8750300" y="10883269"/>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32872</xdr:rowOff>
    </xdr:from>
    <xdr:to>
      <xdr:col>41</xdr:col>
      <xdr:colOff>101600</xdr:colOff>
      <xdr:row>63</xdr:row>
      <xdr:rowOff>134472</xdr:rowOff>
    </xdr:to>
    <xdr:sp macro="" textlink="">
      <xdr:nvSpPr>
        <xdr:cNvPr id="251" name="楕円 250"/>
        <xdr:cNvSpPr/>
      </xdr:nvSpPr>
      <xdr:spPr>
        <a:xfrm>
          <a:off x="7810500" y="108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82052</xdr:rowOff>
    </xdr:from>
    <xdr:to>
      <xdr:col>45</xdr:col>
      <xdr:colOff>177800</xdr:colOff>
      <xdr:row>63</xdr:row>
      <xdr:rowOff>83672</xdr:rowOff>
    </xdr:to>
    <xdr:cxnSp macro="">
      <xdr:nvCxnSpPr>
        <xdr:cNvPr id="252" name="直線コネクタ 251"/>
        <xdr:cNvCxnSpPr/>
      </xdr:nvCxnSpPr>
      <xdr:spPr>
        <a:xfrm flipV="1">
          <a:off x="7861300" y="10883402"/>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33409</xdr:rowOff>
    </xdr:from>
    <xdr:to>
      <xdr:col>36</xdr:col>
      <xdr:colOff>165100</xdr:colOff>
      <xdr:row>63</xdr:row>
      <xdr:rowOff>135009</xdr:rowOff>
    </xdr:to>
    <xdr:sp macro="" textlink="">
      <xdr:nvSpPr>
        <xdr:cNvPr id="253" name="楕円 252"/>
        <xdr:cNvSpPr/>
      </xdr:nvSpPr>
      <xdr:spPr>
        <a:xfrm>
          <a:off x="6921500" y="108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83672</xdr:rowOff>
    </xdr:from>
    <xdr:to>
      <xdr:col>41</xdr:col>
      <xdr:colOff>50800</xdr:colOff>
      <xdr:row>63</xdr:row>
      <xdr:rowOff>84209</xdr:rowOff>
    </xdr:to>
    <xdr:cxnSp macro="">
      <xdr:nvCxnSpPr>
        <xdr:cNvPr id="254" name="直線コネクタ 253"/>
        <xdr:cNvCxnSpPr/>
      </xdr:nvCxnSpPr>
      <xdr:spPr>
        <a:xfrm flipV="1">
          <a:off x="6972300" y="10885022"/>
          <a:ext cx="8890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116106</xdr:rowOff>
    </xdr:from>
    <xdr:ext cx="534377" cy="259045"/>
    <xdr:sp macro="" textlink="">
      <xdr:nvSpPr>
        <xdr:cNvPr id="255" name="n_1aveValue【橋りょう・トンネル】&#10;一人当たり有形固定資産（償却資産）額"/>
        <xdr:cNvSpPr txBox="1"/>
      </xdr:nvSpPr>
      <xdr:spPr>
        <a:xfrm>
          <a:off x="93594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122957</xdr:rowOff>
    </xdr:from>
    <xdr:ext cx="534377" cy="259045"/>
    <xdr:sp macro="" textlink="">
      <xdr:nvSpPr>
        <xdr:cNvPr id="256" name="n_2aveValue【橋りょう・トンネル】&#10;一人当たり有形固定資産（償却資産）額"/>
        <xdr:cNvSpPr txBox="1"/>
      </xdr:nvSpPr>
      <xdr:spPr>
        <a:xfrm>
          <a:off x="8483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29368</xdr:rowOff>
    </xdr:from>
    <xdr:ext cx="534377" cy="259045"/>
    <xdr:sp macro="" textlink="">
      <xdr:nvSpPr>
        <xdr:cNvPr id="257" name="n_3aveValue【橋りょう・トンネル】&#10;一人当たり有形固定資産（償却資産）額"/>
        <xdr:cNvSpPr txBox="1"/>
      </xdr:nvSpPr>
      <xdr:spPr>
        <a:xfrm>
          <a:off x="7594111" y="104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9678</xdr:rowOff>
    </xdr:from>
    <xdr:ext cx="534377" cy="259045"/>
    <xdr:sp macro="" textlink="">
      <xdr:nvSpPr>
        <xdr:cNvPr id="258" name="n_4aveValue【橋りょう・トンネル】&#10;一人当たり有形固定資産（償却資産）額"/>
        <xdr:cNvSpPr txBox="1"/>
      </xdr:nvSpPr>
      <xdr:spPr>
        <a:xfrm>
          <a:off x="6705111" y="104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123846</xdr:rowOff>
    </xdr:from>
    <xdr:ext cx="534377" cy="259045"/>
    <xdr:sp macro="" textlink="">
      <xdr:nvSpPr>
        <xdr:cNvPr id="259" name="n_1mainValue【橋りょう・トンネル】&#10;一人当たり有形固定資産（償却資産）額"/>
        <xdr:cNvSpPr txBox="1"/>
      </xdr:nvSpPr>
      <xdr:spPr>
        <a:xfrm>
          <a:off x="9359411" y="109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123979</xdr:rowOff>
    </xdr:from>
    <xdr:ext cx="534377" cy="259045"/>
    <xdr:sp macro="" textlink="">
      <xdr:nvSpPr>
        <xdr:cNvPr id="260" name="n_2mainValue【橋りょう・トンネル】&#10;一人当たり有形固定資産（償却資産）額"/>
        <xdr:cNvSpPr txBox="1"/>
      </xdr:nvSpPr>
      <xdr:spPr>
        <a:xfrm>
          <a:off x="8483111" y="1092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125599</xdr:rowOff>
    </xdr:from>
    <xdr:ext cx="534377" cy="259045"/>
    <xdr:sp macro="" textlink="">
      <xdr:nvSpPr>
        <xdr:cNvPr id="261" name="n_3mainValue【橋りょう・トンネル】&#10;一人当たり有形固定資産（償却資産）額"/>
        <xdr:cNvSpPr txBox="1"/>
      </xdr:nvSpPr>
      <xdr:spPr>
        <a:xfrm>
          <a:off x="7594111" y="1092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126136</xdr:rowOff>
    </xdr:from>
    <xdr:ext cx="534377" cy="259045"/>
    <xdr:sp macro="" textlink="">
      <xdr:nvSpPr>
        <xdr:cNvPr id="262" name="n_4mainValue【橋りょう・トンネル】&#10;一人当たり有形固定資産（償却資産）額"/>
        <xdr:cNvSpPr txBox="1"/>
      </xdr:nvSpPr>
      <xdr:spPr>
        <a:xfrm>
          <a:off x="6705111" y="1092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298" name="フローチャート: 判断 297"/>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47716</xdr:rowOff>
    </xdr:from>
    <xdr:to>
      <xdr:col>6</xdr:col>
      <xdr:colOff>38100</xdr:colOff>
      <xdr:row>81</xdr:row>
      <xdr:rowOff>149316</xdr:rowOff>
    </xdr:to>
    <xdr:sp macro="" textlink="">
      <xdr:nvSpPr>
        <xdr:cNvPr id="299" name="フローチャート: 判断 298"/>
        <xdr:cNvSpPr/>
      </xdr:nvSpPr>
      <xdr:spPr>
        <a:xfrm>
          <a:off x="1079500" y="139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23223</xdr:rowOff>
    </xdr:from>
    <xdr:to>
      <xdr:col>24</xdr:col>
      <xdr:colOff>114300</xdr:colOff>
      <xdr:row>82</xdr:row>
      <xdr:rowOff>124823</xdr:rowOff>
    </xdr:to>
    <xdr:sp macro="" textlink="">
      <xdr:nvSpPr>
        <xdr:cNvPr id="305" name="楕円 304"/>
        <xdr:cNvSpPr/>
      </xdr:nvSpPr>
      <xdr:spPr>
        <a:xfrm>
          <a:off x="45847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46100</xdr:rowOff>
    </xdr:from>
    <xdr:ext cx="405111" cy="259045"/>
    <xdr:sp macro="" textlink="">
      <xdr:nvSpPr>
        <xdr:cNvPr id="306" name="【公営住宅】&#10;有形固定資産減価償却率該当値テキスト"/>
        <xdr:cNvSpPr txBox="1"/>
      </xdr:nvSpPr>
      <xdr:spPr>
        <a:xfrm>
          <a:off x="4673600" y="1393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126093</xdr:rowOff>
    </xdr:from>
    <xdr:to>
      <xdr:col>20</xdr:col>
      <xdr:colOff>38100</xdr:colOff>
      <xdr:row>82</xdr:row>
      <xdr:rowOff>56243</xdr:rowOff>
    </xdr:to>
    <xdr:sp macro="" textlink="">
      <xdr:nvSpPr>
        <xdr:cNvPr id="307" name="楕円 306"/>
        <xdr:cNvSpPr/>
      </xdr:nvSpPr>
      <xdr:spPr>
        <a:xfrm>
          <a:off x="3746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5443</xdr:rowOff>
    </xdr:from>
    <xdr:to>
      <xdr:col>24</xdr:col>
      <xdr:colOff>63500</xdr:colOff>
      <xdr:row>82</xdr:row>
      <xdr:rowOff>74023</xdr:rowOff>
    </xdr:to>
    <xdr:cxnSp macro="">
      <xdr:nvCxnSpPr>
        <xdr:cNvPr id="308" name="直線コネクタ 307"/>
        <xdr:cNvCxnSpPr/>
      </xdr:nvCxnSpPr>
      <xdr:spPr>
        <a:xfrm>
          <a:off x="3797300" y="1406434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60779</xdr:rowOff>
    </xdr:from>
    <xdr:to>
      <xdr:col>15</xdr:col>
      <xdr:colOff>101600</xdr:colOff>
      <xdr:row>81</xdr:row>
      <xdr:rowOff>162379</xdr:rowOff>
    </xdr:to>
    <xdr:sp macro="" textlink="">
      <xdr:nvSpPr>
        <xdr:cNvPr id="309" name="楕円 308"/>
        <xdr:cNvSpPr/>
      </xdr:nvSpPr>
      <xdr:spPr>
        <a:xfrm>
          <a:off x="2857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111579</xdr:rowOff>
    </xdr:from>
    <xdr:to>
      <xdr:col>19</xdr:col>
      <xdr:colOff>177800</xdr:colOff>
      <xdr:row>82</xdr:row>
      <xdr:rowOff>5443</xdr:rowOff>
    </xdr:to>
    <xdr:cxnSp macro="">
      <xdr:nvCxnSpPr>
        <xdr:cNvPr id="310" name="直線コネクタ 309"/>
        <xdr:cNvCxnSpPr/>
      </xdr:nvCxnSpPr>
      <xdr:spPr>
        <a:xfrm>
          <a:off x="2908300" y="139990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99968</xdr:rowOff>
    </xdr:from>
    <xdr:to>
      <xdr:col>10</xdr:col>
      <xdr:colOff>165100</xdr:colOff>
      <xdr:row>82</xdr:row>
      <xdr:rowOff>30118</xdr:rowOff>
    </xdr:to>
    <xdr:sp macro="" textlink="">
      <xdr:nvSpPr>
        <xdr:cNvPr id="311" name="楕円 310"/>
        <xdr:cNvSpPr/>
      </xdr:nvSpPr>
      <xdr:spPr>
        <a:xfrm>
          <a:off x="1968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111579</xdr:rowOff>
    </xdr:from>
    <xdr:to>
      <xdr:col>15</xdr:col>
      <xdr:colOff>50800</xdr:colOff>
      <xdr:row>81</xdr:row>
      <xdr:rowOff>150768</xdr:rowOff>
    </xdr:to>
    <xdr:cxnSp macro="">
      <xdr:nvCxnSpPr>
        <xdr:cNvPr id="312" name="直線コネクタ 311"/>
        <xdr:cNvCxnSpPr/>
      </xdr:nvCxnSpPr>
      <xdr:spPr>
        <a:xfrm flipV="1">
          <a:off x="2019300" y="139990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34652</xdr:rowOff>
    </xdr:from>
    <xdr:to>
      <xdr:col>6</xdr:col>
      <xdr:colOff>38100</xdr:colOff>
      <xdr:row>81</xdr:row>
      <xdr:rowOff>136252</xdr:rowOff>
    </xdr:to>
    <xdr:sp macro="" textlink="">
      <xdr:nvSpPr>
        <xdr:cNvPr id="313" name="楕円 312"/>
        <xdr:cNvSpPr/>
      </xdr:nvSpPr>
      <xdr:spPr>
        <a:xfrm>
          <a:off x="1079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85452</xdr:rowOff>
    </xdr:from>
    <xdr:to>
      <xdr:col>10</xdr:col>
      <xdr:colOff>114300</xdr:colOff>
      <xdr:row>81</xdr:row>
      <xdr:rowOff>150768</xdr:rowOff>
    </xdr:to>
    <xdr:cxnSp macro="">
      <xdr:nvCxnSpPr>
        <xdr:cNvPr id="314" name="直線コネクタ 313"/>
        <xdr:cNvCxnSpPr/>
      </xdr:nvCxnSpPr>
      <xdr:spPr>
        <a:xfrm>
          <a:off x="1130300" y="1397290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24509</xdr:rowOff>
    </xdr:from>
    <xdr:ext cx="405111" cy="259045"/>
    <xdr:sp macro="" textlink="">
      <xdr:nvSpPr>
        <xdr:cNvPr id="317" name="n_3aveValue【公営住宅】&#10;有形固定資産減価償却率"/>
        <xdr:cNvSpPr txBox="1"/>
      </xdr:nvSpPr>
      <xdr:spPr>
        <a:xfrm>
          <a:off x="1816744"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140443</xdr:rowOff>
    </xdr:from>
    <xdr:ext cx="405111" cy="259045"/>
    <xdr:sp macro="" textlink="">
      <xdr:nvSpPr>
        <xdr:cNvPr id="318" name="n_4aveValue【公営住宅】&#10;有形固定資産減価償却率"/>
        <xdr:cNvSpPr txBox="1"/>
      </xdr:nvSpPr>
      <xdr:spPr>
        <a:xfrm>
          <a:off x="927744" y="140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72770</xdr:rowOff>
    </xdr:from>
    <xdr:ext cx="405111" cy="259045"/>
    <xdr:sp macro="" textlink="">
      <xdr:nvSpPr>
        <xdr:cNvPr id="319" name="n_1mainValue【公営住宅】&#10;有形固定資産減価償却率"/>
        <xdr:cNvSpPr txBox="1"/>
      </xdr:nvSpPr>
      <xdr:spPr>
        <a:xfrm>
          <a:off x="35820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7456</xdr:rowOff>
    </xdr:from>
    <xdr:ext cx="405111" cy="259045"/>
    <xdr:sp macro="" textlink="">
      <xdr:nvSpPr>
        <xdr:cNvPr id="320" name="n_2mainValue【公営住宅】&#10;有形固定資産減価償却率"/>
        <xdr:cNvSpPr txBox="1"/>
      </xdr:nvSpPr>
      <xdr:spPr>
        <a:xfrm>
          <a:off x="2705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46645</xdr:rowOff>
    </xdr:from>
    <xdr:ext cx="405111" cy="259045"/>
    <xdr:sp macro="" textlink="">
      <xdr:nvSpPr>
        <xdr:cNvPr id="321" name="n_3mainValue【公営住宅】&#10;有形固定資産減価償却率"/>
        <xdr:cNvSpPr txBox="1"/>
      </xdr:nvSpPr>
      <xdr:spPr>
        <a:xfrm>
          <a:off x="1816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152779</xdr:rowOff>
    </xdr:from>
    <xdr:ext cx="405111" cy="259045"/>
    <xdr:sp macro="" textlink="">
      <xdr:nvSpPr>
        <xdr:cNvPr id="322" name="n_4mainValue【公営住宅】&#10;有形固定資産減価償却率"/>
        <xdr:cNvSpPr txBox="1"/>
      </xdr:nvSpPr>
      <xdr:spPr>
        <a:xfrm>
          <a:off x="927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xdr:cNvSpPr txBox="1"/>
      </xdr:nvSpPr>
      <xdr:spPr>
        <a:xfrm>
          <a:off x="10515600" y="14099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2845</xdr:rowOff>
    </xdr:from>
    <xdr:to>
      <xdr:col>41</xdr:col>
      <xdr:colOff>101600</xdr:colOff>
      <xdr:row>84</xdr:row>
      <xdr:rowOff>104445</xdr:rowOff>
    </xdr:to>
    <xdr:sp macro="" textlink="">
      <xdr:nvSpPr>
        <xdr:cNvPr id="353" name="フローチャート: 判断 352"/>
        <xdr:cNvSpPr/>
      </xdr:nvSpPr>
      <xdr:spPr>
        <a:xfrm>
          <a:off x="7810500" y="1440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156921</xdr:rowOff>
    </xdr:from>
    <xdr:to>
      <xdr:col>36</xdr:col>
      <xdr:colOff>165100</xdr:colOff>
      <xdr:row>84</xdr:row>
      <xdr:rowOff>87071</xdr:rowOff>
    </xdr:to>
    <xdr:sp macro="" textlink="">
      <xdr:nvSpPr>
        <xdr:cNvPr id="354" name="フローチャート: 判断 353"/>
        <xdr:cNvSpPr/>
      </xdr:nvSpPr>
      <xdr:spPr>
        <a:xfrm>
          <a:off x="6921500" y="1438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67311</xdr:rowOff>
    </xdr:from>
    <xdr:to>
      <xdr:col>55</xdr:col>
      <xdr:colOff>50800</xdr:colOff>
      <xdr:row>81</xdr:row>
      <xdr:rowOff>168911</xdr:rowOff>
    </xdr:to>
    <xdr:sp macro="" textlink="">
      <xdr:nvSpPr>
        <xdr:cNvPr id="360" name="楕円 359"/>
        <xdr:cNvSpPr/>
      </xdr:nvSpPr>
      <xdr:spPr>
        <a:xfrm>
          <a:off x="10426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90188</xdr:rowOff>
    </xdr:from>
    <xdr:ext cx="469744" cy="259045"/>
    <xdr:sp macro="" textlink="">
      <xdr:nvSpPr>
        <xdr:cNvPr id="361" name="【公営住宅】&#10;一人当たり面積該当値テキスト"/>
        <xdr:cNvSpPr txBox="1"/>
      </xdr:nvSpPr>
      <xdr:spPr>
        <a:xfrm>
          <a:off x="10515600" y="138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70053</xdr:rowOff>
    </xdr:from>
    <xdr:to>
      <xdr:col>50</xdr:col>
      <xdr:colOff>165100</xdr:colOff>
      <xdr:row>82</xdr:row>
      <xdr:rowOff>203</xdr:rowOff>
    </xdr:to>
    <xdr:sp macro="" textlink="">
      <xdr:nvSpPr>
        <xdr:cNvPr id="362" name="楕円 361"/>
        <xdr:cNvSpPr/>
      </xdr:nvSpPr>
      <xdr:spPr>
        <a:xfrm>
          <a:off x="9588500" y="139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118111</xdr:rowOff>
    </xdr:from>
    <xdr:to>
      <xdr:col>55</xdr:col>
      <xdr:colOff>0</xdr:colOff>
      <xdr:row>81</xdr:row>
      <xdr:rowOff>120853</xdr:rowOff>
    </xdr:to>
    <xdr:cxnSp macro="">
      <xdr:nvCxnSpPr>
        <xdr:cNvPr id="363" name="直線コネクタ 362"/>
        <xdr:cNvCxnSpPr/>
      </xdr:nvCxnSpPr>
      <xdr:spPr>
        <a:xfrm flipV="1">
          <a:off x="9639300" y="14005561"/>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63652</xdr:rowOff>
    </xdr:from>
    <xdr:to>
      <xdr:col>46</xdr:col>
      <xdr:colOff>38100</xdr:colOff>
      <xdr:row>81</xdr:row>
      <xdr:rowOff>165252</xdr:rowOff>
    </xdr:to>
    <xdr:sp macro="" textlink="">
      <xdr:nvSpPr>
        <xdr:cNvPr id="364" name="楕円 363"/>
        <xdr:cNvSpPr/>
      </xdr:nvSpPr>
      <xdr:spPr>
        <a:xfrm>
          <a:off x="8699500" y="1395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114452</xdr:rowOff>
    </xdr:from>
    <xdr:to>
      <xdr:col>50</xdr:col>
      <xdr:colOff>114300</xdr:colOff>
      <xdr:row>81</xdr:row>
      <xdr:rowOff>120853</xdr:rowOff>
    </xdr:to>
    <xdr:cxnSp macro="">
      <xdr:nvCxnSpPr>
        <xdr:cNvPr id="365" name="直線コネクタ 364"/>
        <xdr:cNvCxnSpPr/>
      </xdr:nvCxnSpPr>
      <xdr:spPr>
        <a:xfrm>
          <a:off x="8750300" y="1400190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61824</xdr:rowOff>
    </xdr:from>
    <xdr:to>
      <xdr:col>41</xdr:col>
      <xdr:colOff>101600</xdr:colOff>
      <xdr:row>81</xdr:row>
      <xdr:rowOff>163424</xdr:rowOff>
    </xdr:to>
    <xdr:sp macro="" textlink="">
      <xdr:nvSpPr>
        <xdr:cNvPr id="366" name="楕円 365"/>
        <xdr:cNvSpPr/>
      </xdr:nvSpPr>
      <xdr:spPr>
        <a:xfrm>
          <a:off x="7810500" y="1394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112624</xdr:rowOff>
    </xdr:from>
    <xdr:to>
      <xdr:col>45</xdr:col>
      <xdr:colOff>177800</xdr:colOff>
      <xdr:row>81</xdr:row>
      <xdr:rowOff>114452</xdr:rowOff>
    </xdr:to>
    <xdr:cxnSp macro="">
      <xdr:nvCxnSpPr>
        <xdr:cNvPr id="367" name="直線コネクタ 366"/>
        <xdr:cNvCxnSpPr/>
      </xdr:nvCxnSpPr>
      <xdr:spPr>
        <a:xfrm>
          <a:off x="7861300" y="1400007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60909</xdr:rowOff>
    </xdr:from>
    <xdr:to>
      <xdr:col>36</xdr:col>
      <xdr:colOff>165100</xdr:colOff>
      <xdr:row>81</xdr:row>
      <xdr:rowOff>162509</xdr:rowOff>
    </xdr:to>
    <xdr:sp macro="" textlink="">
      <xdr:nvSpPr>
        <xdr:cNvPr id="368" name="楕円 367"/>
        <xdr:cNvSpPr/>
      </xdr:nvSpPr>
      <xdr:spPr>
        <a:xfrm>
          <a:off x="6921500" y="1394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111709</xdr:rowOff>
    </xdr:from>
    <xdr:to>
      <xdr:col>41</xdr:col>
      <xdr:colOff>50800</xdr:colOff>
      <xdr:row>81</xdr:row>
      <xdr:rowOff>112624</xdr:rowOff>
    </xdr:to>
    <xdr:cxnSp macro="">
      <xdr:nvCxnSpPr>
        <xdr:cNvPr id="369" name="直線コネクタ 368"/>
        <xdr:cNvCxnSpPr/>
      </xdr:nvCxnSpPr>
      <xdr:spPr>
        <a:xfrm>
          <a:off x="6972300" y="1399915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xdr:cNvSpPr txBox="1"/>
      </xdr:nvSpPr>
      <xdr:spPr>
        <a:xfrm>
          <a:off x="9391727" y="142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xdr:cNvSpPr txBox="1"/>
      </xdr:nvSpPr>
      <xdr:spPr>
        <a:xfrm>
          <a:off x="851542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95572</xdr:rowOff>
    </xdr:from>
    <xdr:ext cx="469744" cy="259045"/>
    <xdr:sp macro="" textlink="">
      <xdr:nvSpPr>
        <xdr:cNvPr id="372" name="n_3aveValue【公営住宅】&#10;一人当たり面積"/>
        <xdr:cNvSpPr txBox="1"/>
      </xdr:nvSpPr>
      <xdr:spPr>
        <a:xfrm>
          <a:off x="7626427" y="1449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78198</xdr:rowOff>
    </xdr:from>
    <xdr:ext cx="469744" cy="259045"/>
    <xdr:sp macro="" textlink="">
      <xdr:nvSpPr>
        <xdr:cNvPr id="373" name="n_4aveValue【公営住宅】&#10;一人当たり面積"/>
        <xdr:cNvSpPr txBox="1"/>
      </xdr:nvSpPr>
      <xdr:spPr>
        <a:xfrm>
          <a:off x="6737427" y="1447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16730</xdr:rowOff>
    </xdr:from>
    <xdr:ext cx="469744" cy="259045"/>
    <xdr:sp macro="" textlink="">
      <xdr:nvSpPr>
        <xdr:cNvPr id="374" name="n_1mainValue【公営住宅】&#10;一人当たり面積"/>
        <xdr:cNvSpPr txBox="1"/>
      </xdr:nvSpPr>
      <xdr:spPr>
        <a:xfrm>
          <a:off x="9391727" y="1373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10329</xdr:rowOff>
    </xdr:from>
    <xdr:ext cx="469744" cy="259045"/>
    <xdr:sp macro="" textlink="">
      <xdr:nvSpPr>
        <xdr:cNvPr id="375" name="n_2mainValue【公営住宅】&#10;一人当たり面積"/>
        <xdr:cNvSpPr txBox="1"/>
      </xdr:nvSpPr>
      <xdr:spPr>
        <a:xfrm>
          <a:off x="8515427" y="1372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8501</xdr:rowOff>
    </xdr:from>
    <xdr:ext cx="469744" cy="259045"/>
    <xdr:sp macro="" textlink="">
      <xdr:nvSpPr>
        <xdr:cNvPr id="376" name="n_3mainValue【公営住宅】&#10;一人当たり面積"/>
        <xdr:cNvSpPr txBox="1"/>
      </xdr:nvSpPr>
      <xdr:spPr>
        <a:xfrm>
          <a:off x="7626427" y="1372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7586</xdr:rowOff>
    </xdr:from>
    <xdr:ext cx="469744" cy="259045"/>
    <xdr:sp macro="" textlink="">
      <xdr:nvSpPr>
        <xdr:cNvPr id="377" name="n_4mainValue【公営住宅】&#10;一人当たり面積"/>
        <xdr:cNvSpPr txBox="1"/>
      </xdr:nvSpPr>
      <xdr:spPr>
        <a:xfrm>
          <a:off x="6737427" y="1372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423" name="【認定こども園・幼稚園・保育所】&#10;有形固定資産減価償却率平均値テキスト"/>
        <xdr:cNvSpPr txBox="1"/>
      </xdr:nvSpPr>
      <xdr:spPr>
        <a:xfrm>
          <a:off x="16357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27" name="フローチャート: 判断 426"/>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8" name="フローチャート: 判断 427"/>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34" name="楕円 433"/>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435" name="【認定こども園・幼稚園・保育所】&#10;有形固定資産減価償却率該当値テキスト"/>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170180</xdr:rowOff>
    </xdr:from>
    <xdr:to>
      <xdr:col>81</xdr:col>
      <xdr:colOff>101600</xdr:colOff>
      <xdr:row>38</xdr:row>
      <xdr:rowOff>100330</xdr:rowOff>
    </xdr:to>
    <xdr:sp macro="" textlink="">
      <xdr:nvSpPr>
        <xdr:cNvPr id="436" name="楕円 435"/>
        <xdr:cNvSpPr/>
      </xdr:nvSpPr>
      <xdr:spPr>
        <a:xfrm>
          <a:off x="15430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49530</xdr:rowOff>
    </xdr:from>
    <xdr:to>
      <xdr:col>85</xdr:col>
      <xdr:colOff>127000</xdr:colOff>
      <xdr:row>38</xdr:row>
      <xdr:rowOff>76200</xdr:rowOff>
    </xdr:to>
    <xdr:cxnSp macro="">
      <xdr:nvCxnSpPr>
        <xdr:cNvPr id="437" name="直線コネクタ 436"/>
        <xdr:cNvCxnSpPr/>
      </xdr:nvCxnSpPr>
      <xdr:spPr>
        <a:xfrm>
          <a:off x="15481300" y="65646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38" name="楕円 437"/>
        <xdr:cNvSpPr/>
      </xdr:nvSpPr>
      <xdr:spPr>
        <a:xfrm>
          <a:off x="14541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xdr:rowOff>
    </xdr:from>
    <xdr:to>
      <xdr:col>81</xdr:col>
      <xdr:colOff>50800</xdr:colOff>
      <xdr:row>38</xdr:row>
      <xdr:rowOff>49530</xdr:rowOff>
    </xdr:to>
    <xdr:cxnSp macro="">
      <xdr:nvCxnSpPr>
        <xdr:cNvPr id="439" name="直線コネクタ 438"/>
        <xdr:cNvCxnSpPr/>
      </xdr:nvCxnSpPr>
      <xdr:spPr>
        <a:xfrm>
          <a:off x="14592300" y="65170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69215</xdr:rowOff>
    </xdr:from>
    <xdr:to>
      <xdr:col>72</xdr:col>
      <xdr:colOff>38100</xdr:colOff>
      <xdr:row>37</xdr:row>
      <xdr:rowOff>170815</xdr:rowOff>
    </xdr:to>
    <xdr:sp macro="" textlink="">
      <xdr:nvSpPr>
        <xdr:cNvPr id="440" name="楕円 439"/>
        <xdr:cNvSpPr/>
      </xdr:nvSpPr>
      <xdr:spPr>
        <a:xfrm>
          <a:off x="13652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120015</xdr:rowOff>
    </xdr:from>
    <xdr:to>
      <xdr:col>76</xdr:col>
      <xdr:colOff>114300</xdr:colOff>
      <xdr:row>38</xdr:row>
      <xdr:rowOff>1905</xdr:rowOff>
    </xdr:to>
    <xdr:cxnSp macro="">
      <xdr:nvCxnSpPr>
        <xdr:cNvPr id="441" name="直線コネクタ 440"/>
        <xdr:cNvCxnSpPr/>
      </xdr:nvCxnSpPr>
      <xdr:spPr>
        <a:xfrm>
          <a:off x="13703300" y="64636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34925</xdr:rowOff>
    </xdr:from>
    <xdr:to>
      <xdr:col>67</xdr:col>
      <xdr:colOff>101600</xdr:colOff>
      <xdr:row>37</xdr:row>
      <xdr:rowOff>136525</xdr:rowOff>
    </xdr:to>
    <xdr:sp macro="" textlink="">
      <xdr:nvSpPr>
        <xdr:cNvPr id="442" name="楕円 441"/>
        <xdr:cNvSpPr/>
      </xdr:nvSpPr>
      <xdr:spPr>
        <a:xfrm>
          <a:off x="12763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85725</xdr:rowOff>
    </xdr:from>
    <xdr:to>
      <xdr:col>71</xdr:col>
      <xdr:colOff>177800</xdr:colOff>
      <xdr:row>37</xdr:row>
      <xdr:rowOff>120015</xdr:rowOff>
    </xdr:to>
    <xdr:cxnSp macro="">
      <xdr:nvCxnSpPr>
        <xdr:cNvPr id="443" name="直線コネクタ 442"/>
        <xdr:cNvCxnSpPr/>
      </xdr:nvCxnSpPr>
      <xdr:spPr>
        <a:xfrm>
          <a:off x="12814300" y="64293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444" name="n_1aveValue【認定こども園・幼稚園・保育所】&#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45" name="n_2aveValue【認定こども園・幼稚園・保育所】&#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446" name="n_3aveValue【認定こども園・幼稚園・保育所】&#10;有形固定資産減価償却率"/>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447" name="n_4aveValue【認定こども園・幼稚園・保育所】&#10;有形固定資産減価償却率"/>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91457</xdr:rowOff>
    </xdr:from>
    <xdr:ext cx="405111" cy="259045"/>
    <xdr:sp macro="" textlink="">
      <xdr:nvSpPr>
        <xdr:cNvPr id="448" name="n_1mainValue【認定こども園・幼稚園・保育所】&#10;有形固定資産減価償却率"/>
        <xdr:cNvSpPr txBox="1"/>
      </xdr:nvSpPr>
      <xdr:spPr>
        <a:xfrm>
          <a:off x="15266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449" name="n_2mainValue【認定こども園・幼稚園・保育所】&#10;有形固定資産減価償却率"/>
        <xdr:cNvSpPr txBox="1"/>
      </xdr:nvSpPr>
      <xdr:spPr>
        <a:xfrm>
          <a:off x="14389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15892</xdr:rowOff>
    </xdr:from>
    <xdr:ext cx="405111" cy="259045"/>
    <xdr:sp macro="" textlink="">
      <xdr:nvSpPr>
        <xdr:cNvPr id="450" name="n_3mainValue【認定こども園・幼稚園・保育所】&#10;有形固定資産減価償却率"/>
        <xdr:cNvSpPr txBox="1"/>
      </xdr:nvSpPr>
      <xdr:spPr>
        <a:xfrm>
          <a:off x="135007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153052</xdr:rowOff>
    </xdr:from>
    <xdr:ext cx="405111" cy="259045"/>
    <xdr:sp macro="" textlink="">
      <xdr:nvSpPr>
        <xdr:cNvPr id="451" name="n_4mainValue【認定こども園・幼稚園・保育所】&#10;有形固定資産減価償却率"/>
        <xdr:cNvSpPr txBox="1"/>
      </xdr:nvSpPr>
      <xdr:spPr>
        <a:xfrm>
          <a:off x="12611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0"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78740</xdr:rowOff>
    </xdr:from>
    <xdr:to>
      <xdr:col>102</xdr:col>
      <xdr:colOff>165100</xdr:colOff>
      <xdr:row>39</xdr:row>
      <xdr:rowOff>8890</xdr:rowOff>
    </xdr:to>
    <xdr:sp macro="" textlink="">
      <xdr:nvSpPr>
        <xdr:cNvPr id="484" name="フローチャート: 判断 483"/>
        <xdr:cNvSpPr/>
      </xdr:nvSpPr>
      <xdr:spPr>
        <a:xfrm>
          <a:off x="19494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5" name="フローチャート: 判断 484"/>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91" name="楕円 490"/>
        <xdr:cNvSpPr/>
      </xdr:nvSpPr>
      <xdr:spPr>
        <a:xfrm>
          <a:off x="22110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99077</xdr:rowOff>
    </xdr:from>
    <xdr:ext cx="469744" cy="259045"/>
    <xdr:sp macro="" textlink="">
      <xdr:nvSpPr>
        <xdr:cNvPr id="492" name="【認定こども園・幼稚園・保育所】&#10;一人当たり面積該当値テキスト"/>
        <xdr:cNvSpPr txBox="1"/>
      </xdr:nvSpPr>
      <xdr:spPr>
        <a:xfrm>
          <a:off x="22199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93" name="楕円 492"/>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0</xdr:rowOff>
    </xdr:from>
    <xdr:to>
      <xdr:col>116</xdr:col>
      <xdr:colOff>63500</xdr:colOff>
      <xdr:row>40</xdr:row>
      <xdr:rowOff>7620</xdr:rowOff>
    </xdr:to>
    <xdr:cxnSp macro="">
      <xdr:nvCxnSpPr>
        <xdr:cNvPr id="494" name="直線コネクタ 493"/>
        <xdr:cNvCxnSpPr/>
      </xdr:nvCxnSpPr>
      <xdr:spPr>
        <a:xfrm flipV="1">
          <a:off x="21323300" y="6858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495" name="楕円 494"/>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40</xdr:row>
      <xdr:rowOff>7620</xdr:rowOff>
    </xdr:to>
    <xdr:cxnSp macro="">
      <xdr:nvCxnSpPr>
        <xdr:cNvPr id="496" name="直線コネクタ 495"/>
        <xdr:cNvCxnSpPr/>
      </xdr:nvCxnSpPr>
      <xdr:spPr>
        <a:xfrm>
          <a:off x="20434300" y="6797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97" name="楕円 496"/>
        <xdr:cNvSpPr/>
      </xdr:nvSpPr>
      <xdr:spPr>
        <a:xfrm>
          <a:off x="19494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95250</xdr:rowOff>
    </xdr:from>
    <xdr:to>
      <xdr:col>107</xdr:col>
      <xdr:colOff>50800</xdr:colOff>
      <xdr:row>39</xdr:row>
      <xdr:rowOff>110490</xdr:rowOff>
    </xdr:to>
    <xdr:cxnSp macro="">
      <xdr:nvCxnSpPr>
        <xdr:cNvPr id="498" name="直線コネクタ 497"/>
        <xdr:cNvCxnSpPr/>
      </xdr:nvCxnSpPr>
      <xdr:spPr>
        <a:xfrm>
          <a:off x="19545300" y="6781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29210</xdr:rowOff>
    </xdr:from>
    <xdr:to>
      <xdr:col>98</xdr:col>
      <xdr:colOff>38100</xdr:colOff>
      <xdr:row>39</xdr:row>
      <xdr:rowOff>130810</xdr:rowOff>
    </xdr:to>
    <xdr:sp macro="" textlink="">
      <xdr:nvSpPr>
        <xdr:cNvPr id="499" name="楕円 498"/>
        <xdr:cNvSpPr/>
      </xdr:nvSpPr>
      <xdr:spPr>
        <a:xfrm>
          <a:off x="18605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80010</xdr:rowOff>
    </xdr:from>
    <xdr:to>
      <xdr:col>102</xdr:col>
      <xdr:colOff>114300</xdr:colOff>
      <xdr:row>39</xdr:row>
      <xdr:rowOff>95250</xdr:rowOff>
    </xdr:to>
    <xdr:cxnSp macro="">
      <xdr:nvCxnSpPr>
        <xdr:cNvPr id="500" name="直線コネクタ 499"/>
        <xdr:cNvCxnSpPr/>
      </xdr:nvCxnSpPr>
      <xdr:spPr>
        <a:xfrm>
          <a:off x="18656300" y="6766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1" name="n_1aveValue【認定こども園・幼稚園・保育所】&#10;一人当たり面積"/>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02" name="n_2aveValue【認定こども園・幼稚園・保育所】&#10;一人当たり面積"/>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25417</xdr:rowOff>
    </xdr:from>
    <xdr:ext cx="469744" cy="259045"/>
    <xdr:sp macro="" textlink="">
      <xdr:nvSpPr>
        <xdr:cNvPr id="503" name="n_3aveValue【認定こども園・幼稚園・保育所】&#10;一人当たり面積"/>
        <xdr:cNvSpPr txBox="1"/>
      </xdr:nvSpPr>
      <xdr:spPr>
        <a:xfrm>
          <a:off x="19310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4" name="n_4aveValue【認定こども園・幼稚園・保育所】&#10;一人当たり面積"/>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05" name="n_1main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06" name="n_2main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507" name="n_3mainValue【認定こども園・幼稚園・保育所】&#10;一人当たり面積"/>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121937</xdr:rowOff>
    </xdr:from>
    <xdr:ext cx="469744" cy="259045"/>
    <xdr:sp macro="" textlink="">
      <xdr:nvSpPr>
        <xdr:cNvPr id="508" name="n_4mainValue【認定こども園・幼稚園・保育所】&#10;一人当たり面積"/>
        <xdr:cNvSpPr txBox="1"/>
      </xdr:nvSpPr>
      <xdr:spPr>
        <a:xfrm>
          <a:off x="18421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36" name="【学校施設】&#10;有形固定資産減価償却率平均値テキスト"/>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xdr:rowOff>
    </xdr:from>
    <xdr:to>
      <xdr:col>72</xdr:col>
      <xdr:colOff>38100</xdr:colOff>
      <xdr:row>59</xdr:row>
      <xdr:rowOff>110236</xdr:rowOff>
    </xdr:to>
    <xdr:sp macro="" textlink="">
      <xdr:nvSpPr>
        <xdr:cNvPr id="540" name="フローチャート: 判断 539"/>
        <xdr:cNvSpPr/>
      </xdr:nvSpPr>
      <xdr:spPr>
        <a:xfrm>
          <a:off x="13652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541" name="フローチャート: 判断 540"/>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111506</xdr:rowOff>
    </xdr:from>
    <xdr:to>
      <xdr:col>85</xdr:col>
      <xdr:colOff>177800</xdr:colOff>
      <xdr:row>58</xdr:row>
      <xdr:rowOff>41656</xdr:rowOff>
    </xdr:to>
    <xdr:sp macro="" textlink="">
      <xdr:nvSpPr>
        <xdr:cNvPr id="547" name="楕円 546"/>
        <xdr:cNvSpPr/>
      </xdr:nvSpPr>
      <xdr:spPr>
        <a:xfrm>
          <a:off x="162687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134383</xdr:rowOff>
    </xdr:from>
    <xdr:ext cx="405111" cy="259045"/>
    <xdr:sp macro="" textlink="">
      <xdr:nvSpPr>
        <xdr:cNvPr id="548" name="【学校施設】&#10;有形固定資産減価償却率該当値テキスト"/>
        <xdr:cNvSpPr txBox="1"/>
      </xdr:nvSpPr>
      <xdr:spPr>
        <a:xfrm>
          <a:off x="16357600"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161798</xdr:rowOff>
    </xdr:from>
    <xdr:to>
      <xdr:col>81</xdr:col>
      <xdr:colOff>101600</xdr:colOff>
      <xdr:row>58</xdr:row>
      <xdr:rowOff>91948</xdr:rowOff>
    </xdr:to>
    <xdr:sp macro="" textlink="">
      <xdr:nvSpPr>
        <xdr:cNvPr id="549" name="楕円 548"/>
        <xdr:cNvSpPr/>
      </xdr:nvSpPr>
      <xdr:spPr>
        <a:xfrm>
          <a:off x="15430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162306</xdr:rowOff>
    </xdr:from>
    <xdr:to>
      <xdr:col>85</xdr:col>
      <xdr:colOff>127000</xdr:colOff>
      <xdr:row>58</xdr:row>
      <xdr:rowOff>41148</xdr:rowOff>
    </xdr:to>
    <xdr:cxnSp macro="">
      <xdr:nvCxnSpPr>
        <xdr:cNvPr id="550" name="直線コネクタ 549"/>
        <xdr:cNvCxnSpPr/>
      </xdr:nvCxnSpPr>
      <xdr:spPr>
        <a:xfrm flipV="1">
          <a:off x="15481300" y="99349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154940</xdr:rowOff>
    </xdr:from>
    <xdr:to>
      <xdr:col>76</xdr:col>
      <xdr:colOff>165100</xdr:colOff>
      <xdr:row>58</xdr:row>
      <xdr:rowOff>85090</xdr:rowOff>
    </xdr:to>
    <xdr:sp macro="" textlink="">
      <xdr:nvSpPr>
        <xdr:cNvPr id="551" name="楕円 550"/>
        <xdr:cNvSpPr/>
      </xdr:nvSpPr>
      <xdr:spPr>
        <a:xfrm>
          <a:off x="14541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34290</xdr:rowOff>
    </xdr:from>
    <xdr:to>
      <xdr:col>81</xdr:col>
      <xdr:colOff>50800</xdr:colOff>
      <xdr:row>58</xdr:row>
      <xdr:rowOff>41148</xdr:rowOff>
    </xdr:to>
    <xdr:cxnSp macro="">
      <xdr:nvCxnSpPr>
        <xdr:cNvPr id="552" name="直線コネクタ 551"/>
        <xdr:cNvCxnSpPr/>
      </xdr:nvCxnSpPr>
      <xdr:spPr>
        <a:xfrm>
          <a:off x="14592300" y="99783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13208</xdr:rowOff>
    </xdr:from>
    <xdr:to>
      <xdr:col>72</xdr:col>
      <xdr:colOff>38100</xdr:colOff>
      <xdr:row>58</xdr:row>
      <xdr:rowOff>114808</xdr:rowOff>
    </xdr:to>
    <xdr:sp macro="" textlink="">
      <xdr:nvSpPr>
        <xdr:cNvPr id="553" name="楕円 552"/>
        <xdr:cNvSpPr/>
      </xdr:nvSpPr>
      <xdr:spPr>
        <a:xfrm>
          <a:off x="13652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34290</xdr:rowOff>
    </xdr:from>
    <xdr:to>
      <xdr:col>76</xdr:col>
      <xdr:colOff>114300</xdr:colOff>
      <xdr:row>58</xdr:row>
      <xdr:rowOff>64008</xdr:rowOff>
    </xdr:to>
    <xdr:cxnSp macro="">
      <xdr:nvCxnSpPr>
        <xdr:cNvPr id="554" name="直線コネクタ 553"/>
        <xdr:cNvCxnSpPr/>
      </xdr:nvCxnSpPr>
      <xdr:spPr>
        <a:xfrm flipV="1">
          <a:off x="13703300" y="997839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150368</xdr:rowOff>
    </xdr:from>
    <xdr:to>
      <xdr:col>67</xdr:col>
      <xdr:colOff>101600</xdr:colOff>
      <xdr:row>58</xdr:row>
      <xdr:rowOff>80518</xdr:rowOff>
    </xdr:to>
    <xdr:sp macro="" textlink="">
      <xdr:nvSpPr>
        <xdr:cNvPr id="555" name="楕円 554"/>
        <xdr:cNvSpPr/>
      </xdr:nvSpPr>
      <xdr:spPr>
        <a:xfrm>
          <a:off x="12763500"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29718</xdr:rowOff>
    </xdr:from>
    <xdr:to>
      <xdr:col>71</xdr:col>
      <xdr:colOff>177800</xdr:colOff>
      <xdr:row>58</xdr:row>
      <xdr:rowOff>64008</xdr:rowOff>
    </xdr:to>
    <xdr:cxnSp macro="">
      <xdr:nvCxnSpPr>
        <xdr:cNvPr id="556" name="直線コネクタ 555"/>
        <xdr:cNvCxnSpPr/>
      </xdr:nvCxnSpPr>
      <xdr:spPr>
        <a:xfrm>
          <a:off x="12814300" y="99738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557" name="n_1aveValue【学校施設】&#10;有形固定資産減価償却率"/>
        <xdr:cNvSpPr txBox="1"/>
      </xdr:nvSpPr>
      <xdr:spPr>
        <a:xfrm>
          <a:off x="152660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558" name="n_2aveValue【学校施設】&#10;有形固定資産減価償却率"/>
        <xdr:cNvSpPr txBox="1"/>
      </xdr:nvSpPr>
      <xdr:spPr>
        <a:xfrm>
          <a:off x="14389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101363</xdr:rowOff>
    </xdr:from>
    <xdr:ext cx="405111" cy="259045"/>
    <xdr:sp macro="" textlink="">
      <xdr:nvSpPr>
        <xdr:cNvPr id="559" name="n_3aveValue【学校施設】&#10;有形固定資産減価償却率"/>
        <xdr:cNvSpPr txBox="1"/>
      </xdr:nvSpPr>
      <xdr:spPr>
        <a:xfrm>
          <a:off x="13500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94505</xdr:rowOff>
    </xdr:from>
    <xdr:ext cx="405111" cy="259045"/>
    <xdr:sp macro="" textlink="">
      <xdr:nvSpPr>
        <xdr:cNvPr id="560" name="n_4aveValue【学校施設】&#10;有形固定資産減価償却率"/>
        <xdr:cNvSpPr txBox="1"/>
      </xdr:nvSpPr>
      <xdr:spPr>
        <a:xfrm>
          <a:off x="12611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108475</xdr:rowOff>
    </xdr:from>
    <xdr:ext cx="405111" cy="259045"/>
    <xdr:sp macro="" textlink="">
      <xdr:nvSpPr>
        <xdr:cNvPr id="561" name="n_1mainValue【学校施設】&#10;有形固定資産減価償却率"/>
        <xdr:cNvSpPr txBox="1"/>
      </xdr:nvSpPr>
      <xdr:spPr>
        <a:xfrm>
          <a:off x="152660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101617</xdr:rowOff>
    </xdr:from>
    <xdr:ext cx="405111" cy="259045"/>
    <xdr:sp macro="" textlink="">
      <xdr:nvSpPr>
        <xdr:cNvPr id="562" name="n_2mainValue【学校施設】&#10;有形固定資産減価償却率"/>
        <xdr:cNvSpPr txBox="1"/>
      </xdr:nvSpPr>
      <xdr:spPr>
        <a:xfrm>
          <a:off x="14389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131335</xdr:rowOff>
    </xdr:from>
    <xdr:ext cx="405111" cy="259045"/>
    <xdr:sp macro="" textlink="">
      <xdr:nvSpPr>
        <xdr:cNvPr id="563" name="n_3mainValue【学校施設】&#10;有形固定資産減価償却率"/>
        <xdr:cNvSpPr txBox="1"/>
      </xdr:nvSpPr>
      <xdr:spPr>
        <a:xfrm>
          <a:off x="13500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97045</xdr:rowOff>
    </xdr:from>
    <xdr:ext cx="405111" cy="259045"/>
    <xdr:sp macro="" textlink="">
      <xdr:nvSpPr>
        <xdr:cNvPr id="564" name="n_4mainValue【学校施設】&#10;有形固定資産減価償却率"/>
        <xdr:cNvSpPr txBox="1"/>
      </xdr:nvSpPr>
      <xdr:spPr>
        <a:xfrm>
          <a:off x="126117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598" name="【学校施設】&#10;一人当たり面積平均値テキスト"/>
        <xdr:cNvSpPr txBox="1"/>
      </xdr:nvSpPr>
      <xdr:spPr>
        <a:xfrm>
          <a:off x="22199600" y="1018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124937</xdr:rowOff>
    </xdr:from>
    <xdr:to>
      <xdr:col>102</xdr:col>
      <xdr:colOff>165100</xdr:colOff>
      <xdr:row>61</xdr:row>
      <xdr:rowOff>55087</xdr:rowOff>
    </xdr:to>
    <xdr:sp macro="" textlink="">
      <xdr:nvSpPr>
        <xdr:cNvPr id="602" name="フローチャート: 判断 601"/>
        <xdr:cNvSpPr/>
      </xdr:nvSpPr>
      <xdr:spPr>
        <a:xfrm>
          <a:off x="19494500" y="1041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84931</xdr:rowOff>
    </xdr:from>
    <xdr:to>
      <xdr:col>98</xdr:col>
      <xdr:colOff>38100</xdr:colOff>
      <xdr:row>61</xdr:row>
      <xdr:rowOff>15081</xdr:rowOff>
    </xdr:to>
    <xdr:sp macro="" textlink="">
      <xdr:nvSpPr>
        <xdr:cNvPr id="603" name="フローチャート: 判断 602"/>
        <xdr:cNvSpPr/>
      </xdr:nvSpPr>
      <xdr:spPr>
        <a:xfrm>
          <a:off x="18605500" y="1037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149225</xdr:rowOff>
    </xdr:from>
    <xdr:to>
      <xdr:col>116</xdr:col>
      <xdr:colOff>114300</xdr:colOff>
      <xdr:row>62</xdr:row>
      <xdr:rowOff>79375</xdr:rowOff>
    </xdr:to>
    <xdr:sp macro="" textlink="">
      <xdr:nvSpPr>
        <xdr:cNvPr id="609" name="楕円 608"/>
        <xdr:cNvSpPr/>
      </xdr:nvSpPr>
      <xdr:spPr>
        <a:xfrm>
          <a:off x="22110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127652</xdr:rowOff>
    </xdr:from>
    <xdr:ext cx="469744" cy="259045"/>
    <xdr:sp macro="" textlink="">
      <xdr:nvSpPr>
        <xdr:cNvPr id="610" name="【学校施設】&#10;一人当たり面積該当値テキスト"/>
        <xdr:cNvSpPr txBox="1"/>
      </xdr:nvSpPr>
      <xdr:spPr>
        <a:xfrm>
          <a:off x="22199600" y="10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160655</xdr:rowOff>
    </xdr:from>
    <xdr:to>
      <xdr:col>112</xdr:col>
      <xdr:colOff>38100</xdr:colOff>
      <xdr:row>62</xdr:row>
      <xdr:rowOff>90805</xdr:rowOff>
    </xdr:to>
    <xdr:sp macro="" textlink="">
      <xdr:nvSpPr>
        <xdr:cNvPr id="611" name="楕円 610"/>
        <xdr:cNvSpPr/>
      </xdr:nvSpPr>
      <xdr:spPr>
        <a:xfrm>
          <a:off x="21272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28575</xdr:rowOff>
    </xdr:from>
    <xdr:to>
      <xdr:col>116</xdr:col>
      <xdr:colOff>63500</xdr:colOff>
      <xdr:row>62</xdr:row>
      <xdr:rowOff>40005</xdr:rowOff>
    </xdr:to>
    <xdr:cxnSp macro="">
      <xdr:nvCxnSpPr>
        <xdr:cNvPr id="612" name="直線コネクタ 611"/>
        <xdr:cNvCxnSpPr/>
      </xdr:nvCxnSpPr>
      <xdr:spPr>
        <a:xfrm flipV="1">
          <a:off x="21323300" y="106584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30638</xdr:rowOff>
    </xdr:from>
    <xdr:to>
      <xdr:col>107</xdr:col>
      <xdr:colOff>101600</xdr:colOff>
      <xdr:row>62</xdr:row>
      <xdr:rowOff>132238</xdr:rowOff>
    </xdr:to>
    <xdr:sp macro="" textlink="">
      <xdr:nvSpPr>
        <xdr:cNvPr id="613" name="楕円 612"/>
        <xdr:cNvSpPr/>
      </xdr:nvSpPr>
      <xdr:spPr>
        <a:xfrm>
          <a:off x="20383500" y="1066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40005</xdr:rowOff>
    </xdr:from>
    <xdr:to>
      <xdr:col>111</xdr:col>
      <xdr:colOff>177800</xdr:colOff>
      <xdr:row>62</xdr:row>
      <xdr:rowOff>81438</xdr:rowOff>
    </xdr:to>
    <xdr:cxnSp macro="">
      <xdr:nvCxnSpPr>
        <xdr:cNvPr id="614" name="直線コネクタ 613"/>
        <xdr:cNvCxnSpPr/>
      </xdr:nvCxnSpPr>
      <xdr:spPr>
        <a:xfrm flipV="1">
          <a:off x="20434300" y="10669905"/>
          <a:ext cx="889000" cy="4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33496</xdr:rowOff>
    </xdr:from>
    <xdr:to>
      <xdr:col>102</xdr:col>
      <xdr:colOff>165100</xdr:colOff>
      <xdr:row>62</xdr:row>
      <xdr:rowOff>135096</xdr:rowOff>
    </xdr:to>
    <xdr:sp macro="" textlink="">
      <xdr:nvSpPr>
        <xdr:cNvPr id="615" name="楕円 614"/>
        <xdr:cNvSpPr/>
      </xdr:nvSpPr>
      <xdr:spPr>
        <a:xfrm>
          <a:off x="19494500" y="1066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81438</xdr:rowOff>
    </xdr:from>
    <xdr:to>
      <xdr:col>107</xdr:col>
      <xdr:colOff>50800</xdr:colOff>
      <xdr:row>62</xdr:row>
      <xdr:rowOff>84296</xdr:rowOff>
    </xdr:to>
    <xdr:cxnSp macro="">
      <xdr:nvCxnSpPr>
        <xdr:cNvPr id="616" name="直線コネクタ 615"/>
        <xdr:cNvCxnSpPr/>
      </xdr:nvCxnSpPr>
      <xdr:spPr>
        <a:xfrm flipV="1">
          <a:off x="19545300" y="10711338"/>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xdr:rowOff>
    </xdr:from>
    <xdr:to>
      <xdr:col>98</xdr:col>
      <xdr:colOff>38100</xdr:colOff>
      <xdr:row>62</xdr:row>
      <xdr:rowOff>102235</xdr:rowOff>
    </xdr:to>
    <xdr:sp macro="" textlink="">
      <xdr:nvSpPr>
        <xdr:cNvPr id="617" name="楕円 616"/>
        <xdr:cNvSpPr/>
      </xdr:nvSpPr>
      <xdr:spPr>
        <a:xfrm>
          <a:off x="18605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51435</xdr:rowOff>
    </xdr:from>
    <xdr:to>
      <xdr:col>102</xdr:col>
      <xdr:colOff>114300</xdr:colOff>
      <xdr:row>62</xdr:row>
      <xdr:rowOff>84296</xdr:rowOff>
    </xdr:to>
    <xdr:cxnSp macro="">
      <xdr:nvCxnSpPr>
        <xdr:cNvPr id="618" name="直線コネクタ 617"/>
        <xdr:cNvCxnSpPr/>
      </xdr:nvCxnSpPr>
      <xdr:spPr>
        <a:xfrm>
          <a:off x="18656300" y="10681335"/>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619" name="n_1aveValue【学校施設】&#10;一人当たり面積"/>
        <xdr:cNvSpPr txBox="1"/>
      </xdr:nvSpPr>
      <xdr:spPr>
        <a:xfrm>
          <a:off x="210757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620" name="n_2aveValue【学校施設】&#10;一人当たり面積"/>
        <xdr:cNvSpPr txBox="1"/>
      </xdr:nvSpPr>
      <xdr:spPr>
        <a:xfrm>
          <a:off x="20199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71614</xdr:rowOff>
    </xdr:from>
    <xdr:ext cx="469744" cy="259045"/>
    <xdr:sp macro="" textlink="">
      <xdr:nvSpPr>
        <xdr:cNvPr id="621" name="n_3aveValue【学校施設】&#10;一人当たり面積"/>
        <xdr:cNvSpPr txBox="1"/>
      </xdr:nvSpPr>
      <xdr:spPr>
        <a:xfrm>
          <a:off x="19310427" y="101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31608</xdr:rowOff>
    </xdr:from>
    <xdr:ext cx="469744" cy="259045"/>
    <xdr:sp macro="" textlink="">
      <xdr:nvSpPr>
        <xdr:cNvPr id="622" name="n_4aveValue【学校施設】&#10;一人当たり面積"/>
        <xdr:cNvSpPr txBox="1"/>
      </xdr:nvSpPr>
      <xdr:spPr>
        <a:xfrm>
          <a:off x="18421427" y="101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81932</xdr:rowOff>
    </xdr:from>
    <xdr:ext cx="469744" cy="259045"/>
    <xdr:sp macro="" textlink="">
      <xdr:nvSpPr>
        <xdr:cNvPr id="623" name="n_1mainValue【学校施設】&#10;一人当たり面積"/>
        <xdr:cNvSpPr txBox="1"/>
      </xdr:nvSpPr>
      <xdr:spPr>
        <a:xfrm>
          <a:off x="21075727" y="107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123365</xdr:rowOff>
    </xdr:from>
    <xdr:ext cx="469744" cy="259045"/>
    <xdr:sp macro="" textlink="">
      <xdr:nvSpPr>
        <xdr:cNvPr id="624" name="n_2mainValue【学校施設】&#10;一人当たり面積"/>
        <xdr:cNvSpPr txBox="1"/>
      </xdr:nvSpPr>
      <xdr:spPr>
        <a:xfrm>
          <a:off x="20199427" y="1075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126223</xdr:rowOff>
    </xdr:from>
    <xdr:ext cx="469744" cy="259045"/>
    <xdr:sp macro="" textlink="">
      <xdr:nvSpPr>
        <xdr:cNvPr id="625" name="n_3mainValue【学校施設】&#10;一人当たり面積"/>
        <xdr:cNvSpPr txBox="1"/>
      </xdr:nvSpPr>
      <xdr:spPr>
        <a:xfrm>
          <a:off x="19310427" y="1075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93362</xdr:rowOff>
    </xdr:from>
    <xdr:ext cx="469744" cy="259045"/>
    <xdr:sp macro="" textlink="">
      <xdr:nvSpPr>
        <xdr:cNvPr id="626" name="n_4mainValue【学校施設】&#10;一人当たり面積"/>
        <xdr:cNvSpPr txBox="1"/>
      </xdr:nvSpPr>
      <xdr:spPr>
        <a:xfrm>
          <a:off x="18421427" y="1072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児童館】&#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657" name="【児童館】&#10;有形固定資産減価償却率平均値テキスト"/>
        <xdr:cNvSpPr txBox="1"/>
      </xdr:nvSpPr>
      <xdr:spPr>
        <a:xfrm>
          <a:off x="16357600" y="14056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58" name="フローチャート: 判断 657"/>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59" name="フローチャート: 判断 658"/>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60" name="フローチャート: 判断 659"/>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85271</xdr:rowOff>
    </xdr:from>
    <xdr:to>
      <xdr:col>72</xdr:col>
      <xdr:colOff>38100</xdr:colOff>
      <xdr:row>83</xdr:row>
      <xdr:rowOff>15421</xdr:rowOff>
    </xdr:to>
    <xdr:sp macro="" textlink="">
      <xdr:nvSpPr>
        <xdr:cNvPr id="661" name="フローチャート: 判断 660"/>
        <xdr:cNvSpPr/>
      </xdr:nvSpPr>
      <xdr:spPr>
        <a:xfrm>
          <a:off x="1365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64044</xdr:rowOff>
    </xdr:from>
    <xdr:to>
      <xdr:col>67</xdr:col>
      <xdr:colOff>101600</xdr:colOff>
      <xdr:row>82</xdr:row>
      <xdr:rowOff>165644</xdr:rowOff>
    </xdr:to>
    <xdr:sp macro="" textlink="">
      <xdr:nvSpPr>
        <xdr:cNvPr id="662" name="フローチャート: 判断 661"/>
        <xdr:cNvSpPr/>
      </xdr:nvSpPr>
      <xdr:spPr>
        <a:xfrm>
          <a:off x="12763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8" name="楕円 667"/>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9"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70" name="楕円 669"/>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71" name="直線コネクタ 670"/>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2" name="楕円 671"/>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3" name="直線コネクタ 672"/>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4" name="楕円 673"/>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5" name="直線コネクタ 674"/>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6" name="楕円 675"/>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7" name="直線コネクタ 676"/>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78" name="n_1aveValue【児童館】&#10;有形固定資産減価償却率"/>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679" name="n_2aveValue【児童館】&#10;有形固定資産減価償却率"/>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31948</xdr:rowOff>
    </xdr:from>
    <xdr:ext cx="405111" cy="259045"/>
    <xdr:sp macro="" textlink="">
      <xdr:nvSpPr>
        <xdr:cNvPr id="680" name="n_3aveValue【児童館】&#10;有形固定資産減価償却率"/>
        <xdr:cNvSpPr txBox="1"/>
      </xdr:nvSpPr>
      <xdr:spPr>
        <a:xfrm>
          <a:off x="13500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10721</xdr:rowOff>
    </xdr:from>
    <xdr:ext cx="405111" cy="259045"/>
    <xdr:sp macro="" textlink="">
      <xdr:nvSpPr>
        <xdr:cNvPr id="681" name="n_4aveValue【児童館】&#10;有形固定資産減価償却率"/>
        <xdr:cNvSpPr txBox="1"/>
      </xdr:nvSpPr>
      <xdr:spPr>
        <a:xfrm>
          <a:off x="12611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2"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3"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4"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5"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707" name="直線コネクタ 706"/>
        <xdr:cNvCxnSpPr/>
      </xdr:nvCxnSpPr>
      <xdr:spPr>
        <a:xfrm flipV="1">
          <a:off x="22160864"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8"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9" name="直線コネクタ 708"/>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10" name="【児童館】&#10;一人当たり面積最大値テキスト"/>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11" name="直線コネクタ 710"/>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2" name="【児童館】&#10;一人当たり面積平均値テキスト"/>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3" name="フローチャート: 判断 712"/>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14" name="フローチャート: 判断 713"/>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715" name="フローチャート: 判断 714"/>
        <xdr:cNvSpPr/>
      </xdr:nvSpPr>
      <xdr:spPr>
        <a:xfrm>
          <a:off x="20383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716" name="フローチャート: 判断 715"/>
        <xdr:cNvSpPr/>
      </xdr:nvSpPr>
      <xdr:spPr>
        <a:xfrm>
          <a:off x="19494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17" name="フローチャート: 判断 716"/>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3" name="楕円 722"/>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4" name="【児童館】&#10;一人当たり面積該当値テキスト"/>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5" name="楕円 724"/>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26" name="直線コネクタ 725"/>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27" name="楕円 726"/>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728" name="直線コネクタ 727"/>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9" name="楕円 728"/>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730" name="直線コネクタ 729"/>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31" name="楕円 730"/>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2" name="直線コネクタ 731"/>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33" name="n_1aveValue【児童館】&#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734" name="n_2aveValue【児童館】&#10;一人当たり面積"/>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735" name="n_3aveValue【児童館】&#10;一人当たり面積"/>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736" name="n_4aveValue【児童館】&#10;一人当たり面積"/>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37" name="n_1mainValue【児童館】&#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38" name="n_2mainValue【児童館】&#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9" name="n_3mainValue【児童館】&#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40" name="n_4mainValue【児童館】&#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765" name="直線コネクタ 764"/>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68"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69" name="直線コネクタ 768"/>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70" name="【公民館】&#10;有形固定資産減価償却率平均値テキスト"/>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1" name="フローチャート: 判断 770"/>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772" name="フローチャート: 判断 771"/>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773" name="フローチャート: 判断 772"/>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774" name="フローチャート: 判断 773"/>
        <xdr:cNvSpPr/>
      </xdr:nvSpPr>
      <xdr:spPr>
        <a:xfrm>
          <a:off x="13652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25400</xdr:rowOff>
    </xdr:from>
    <xdr:to>
      <xdr:col>67</xdr:col>
      <xdr:colOff>101600</xdr:colOff>
      <xdr:row>103</xdr:row>
      <xdr:rowOff>127000</xdr:rowOff>
    </xdr:to>
    <xdr:sp macro="" textlink="">
      <xdr:nvSpPr>
        <xdr:cNvPr id="775" name="フローチャート: 判断 774"/>
        <xdr:cNvSpPr/>
      </xdr:nvSpPr>
      <xdr:spPr>
        <a:xfrm>
          <a:off x="12763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107</xdr:row>
      <xdr:rowOff>82550</xdr:rowOff>
    </xdr:from>
    <xdr:to>
      <xdr:col>67</xdr:col>
      <xdr:colOff>101600</xdr:colOff>
      <xdr:row>108</xdr:row>
      <xdr:rowOff>12700</xdr:rowOff>
    </xdr:to>
    <xdr:sp macro="" textlink="">
      <xdr:nvSpPr>
        <xdr:cNvPr id="781" name="楕円 780"/>
        <xdr:cNvSpPr/>
      </xdr:nvSpPr>
      <xdr:spPr>
        <a:xfrm>
          <a:off x="1276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84472</xdr:rowOff>
    </xdr:from>
    <xdr:ext cx="405111" cy="259045"/>
    <xdr:sp macro="" textlink="">
      <xdr:nvSpPr>
        <xdr:cNvPr id="782" name="n_1aveValue【公民館】&#10;有形固定資産減価償却率"/>
        <xdr:cNvSpPr txBox="1"/>
      </xdr:nvSpPr>
      <xdr:spPr>
        <a:xfrm>
          <a:off x="15266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783" name="n_2aveValue【公民館】&#10;有形固定資産減価償却率"/>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153052</xdr:rowOff>
    </xdr:from>
    <xdr:ext cx="405111" cy="259045"/>
    <xdr:sp macro="" textlink="">
      <xdr:nvSpPr>
        <xdr:cNvPr id="784" name="n_3aveValue【公民館】&#10;有形固定資産減価償却率"/>
        <xdr:cNvSpPr txBox="1"/>
      </xdr:nvSpPr>
      <xdr:spPr>
        <a:xfrm>
          <a:off x="13500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143527</xdr:rowOff>
    </xdr:from>
    <xdr:ext cx="405111" cy="259045"/>
    <xdr:sp macro="" textlink="">
      <xdr:nvSpPr>
        <xdr:cNvPr id="785" name="n_4aveValue【公民館】&#10;有形固定資産減価償却率"/>
        <xdr:cNvSpPr txBox="1"/>
      </xdr:nvSpPr>
      <xdr:spPr>
        <a:xfrm>
          <a:off x="12611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3827</xdr:rowOff>
    </xdr:from>
    <xdr:ext cx="405111" cy="259045"/>
    <xdr:sp macro="" textlink="">
      <xdr:nvSpPr>
        <xdr:cNvPr id="786" name="n_4mainValue【公民館】&#10;有形固定資産減価償却率"/>
        <xdr:cNvSpPr txBox="1"/>
      </xdr:nvSpPr>
      <xdr:spPr>
        <a:xfrm>
          <a:off x="12611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6" name="テキスト ボックス 8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810" name="直線コネクタ 809"/>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1"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2" name="直線コネクタ 811"/>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813" name="【公民館】&#10;一人当たり面積最大値テキスト"/>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814" name="直線コネクタ 813"/>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15" name="【公民館】&#10;一人当たり面積平均値テキスト"/>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16" name="フローチャート: 判断 815"/>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17" name="フローチャート: 判断 816"/>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818" name="フローチャート: 判断 817"/>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19" name="フローチャート: 判断 818"/>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20" name="フローチャート: 判断 819"/>
        <xdr:cNvSpPr/>
      </xdr:nvSpPr>
      <xdr:spPr>
        <a:xfrm>
          <a:off x="18605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108</xdr:row>
      <xdr:rowOff>40639</xdr:rowOff>
    </xdr:from>
    <xdr:to>
      <xdr:col>98</xdr:col>
      <xdr:colOff>38100</xdr:colOff>
      <xdr:row>108</xdr:row>
      <xdr:rowOff>142239</xdr:rowOff>
    </xdr:to>
    <xdr:sp macro="" textlink="">
      <xdr:nvSpPr>
        <xdr:cNvPr id="826" name="楕円 825"/>
        <xdr:cNvSpPr/>
      </xdr:nvSpPr>
      <xdr:spPr>
        <a:xfrm>
          <a:off x="18605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21607</xdr:rowOff>
    </xdr:from>
    <xdr:ext cx="469744" cy="259045"/>
    <xdr:sp macro="" textlink="">
      <xdr:nvSpPr>
        <xdr:cNvPr id="827" name="n_1aveValue【公民館】&#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28" name="n_2aveValue【公民館】&#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29" name="n_3aveValue【公民館】&#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830" name="n_4aveValue【公民館】&#10;一人当たり面積"/>
        <xdr:cNvSpPr txBox="1"/>
      </xdr:nvSpPr>
      <xdr:spPr>
        <a:xfrm>
          <a:off x="18421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133366</xdr:rowOff>
    </xdr:from>
    <xdr:ext cx="469744" cy="259045"/>
    <xdr:sp macro="" textlink="">
      <xdr:nvSpPr>
        <xdr:cNvPr id="831" name="n_4mainValue【公民館】&#10;一人当たり面積"/>
        <xdr:cNvSpPr txBox="1"/>
      </xdr:nvSpPr>
      <xdr:spPr>
        <a:xfrm>
          <a:off x="184214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営住宅については，市営住宅長寿命化計画に基づく改修を実施していることにより，有形固定資産減価償却率が類似団体平均を下回っている。一人当たりの面積については，管理戸数が多いため類似団体平均を上回っており，老朽施設の解体工事を計画的に進めるなど，施設の適正配置を図りながら効率的，効果的な維持管理に努める。</a:t>
          </a:r>
        </a:p>
        <a:p>
          <a:r>
            <a:rPr kumimoji="1" lang="ja-JP" altLang="en-US" sz="1200">
              <a:latin typeface="ＭＳ Ｐゴシック" panose="020B0600070205080204" pitchFamily="50" charset="-128"/>
              <a:ea typeface="ＭＳ Ｐゴシック" panose="020B0600070205080204" pitchFamily="50" charset="-128"/>
            </a:rPr>
            <a:t>　認定こども園・幼稚園・保育所については，園児数が少ない幼稚園を廃止していることから，１人当たりの面積が減少傾向である。今後も園児数の動向を注視しながら効率的，効果的な維持管理に努める。</a:t>
          </a:r>
        </a:p>
        <a:p>
          <a:r>
            <a:rPr kumimoji="1" lang="ja-JP" altLang="en-US" sz="1200">
              <a:latin typeface="ＭＳ Ｐゴシック" panose="020B0600070205080204" pitchFamily="50" charset="-128"/>
              <a:ea typeface="ＭＳ Ｐゴシック" panose="020B0600070205080204" pitchFamily="50" charset="-128"/>
            </a:rPr>
            <a:t>　学校施設については，市の重点施策として，長寿命化工事を推進していることにより，有形固定資産減価償却率が類似団体平均を大きく下回っている。一人当たりの面積については，類似団体平均を下回っているが，児童・生徒が増加している学校については，校舎の増築を行うなど，適切な教育環境の確保に努めているところである。</a:t>
          </a:r>
        </a:p>
        <a:p>
          <a:r>
            <a:rPr kumimoji="1" lang="ja-JP" altLang="en-US" sz="1200">
              <a:latin typeface="ＭＳ Ｐゴシック" panose="020B0600070205080204" pitchFamily="50" charset="-128"/>
              <a:ea typeface="ＭＳ Ｐゴシック" panose="020B0600070205080204" pitchFamily="50" charset="-128"/>
            </a:rPr>
            <a:t>　児童館については，調査対象が１施設であり，類似団体平均との数値が乖離しているが，本市においては，多世代の交流，子育ての情報交換や悩み相談，各種講座等を行う「子育て支援・多世代交流センター」を別に２施設設置している。</a:t>
          </a:r>
        </a:p>
        <a:p>
          <a:r>
            <a:rPr kumimoji="1" lang="ja-JP" altLang="en-US" sz="1200">
              <a:latin typeface="ＭＳ Ｐゴシック" panose="020B0600070205080204" pitchFamily="50" charset="-128"/>
              <a:ea typeface="ＭＳ Ｐゴシック" panose="020B0600070205080204" pitchFamily="50" charset="-128"/>
            </a:rPr>
            <a:t>　公民館については，令和元年度中に１施設を市民センターへ移行したため対象施設がなくなった。本市においては公民館の代わりに地域コミュニティ及び生涯学習の拠点として市民センターを</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施設設置している。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茨城県水戸市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270,010
266,245
217.32
140,461,271
135,235,114
4,259,081
60,415,657
149,261,113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23495</xdr:rowOff>
    </xdr:from>
    <xdr:to>
      <xdr:col>10</xdr:col>
      <xdr:colOff>165100</xdr:colOff>
      <xdr:row>36</xdr:row>
      <xdr:rowOff>125095</xdr:rowOff>
    </xdr:to>
    <xdr:sp macro="" textlink="">
      <xdr:nvSpPr>
        <xdr:cNvPr id="66" name="フローチャート: 判断 65"/>
        <xdr:cNvSpPr/>
      </xdr:nvSpPr>
      <xdr:spPr>
        <a:xfrm>
          <a:off x="1968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34925</xdr:rowOff>
    </xdr:from>
    <xdr:to>
      <xdr:col>6</xdr:col>
      <xdr:colOff>38100</xdr:colOff>
      <xdr:row>36</xdr:row>
      <xdr:rowOff>136525</xdr:rowOff>
    </xdr:to>
    <xdr:sp macro="" textlink="">
      <xdr:nvSpPr>
        <xdr:cNvPr id="67" name="フローチャート: 判断 66"/>
        <xdr:cNvSpPr/>
      </xdr:nvSpPr>
      <xdr:spPr>
        <a:xfrm>
          <a:off x="1079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3" name="楕円 72"/>
        <xdr:cNvSpPr/>
      </xdr:nvSpPr>
      <xdr:spPr>
        <a:xfrm>
          <a:off x="4584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95267</xdr:rowOff>
    </xdr:from>
    <xdr:ext cx="405111" cy="259045"/>
    <xdr:sp macro="" textlink="">
      <xdr:nvSpPr>
        <xdr:cNvPr id="74" name="【図書館】&#10;有形固定資産減価償却率該当値テキスト"/>
        <xdr:cNvSpPr txBox="1"/>
      </xdr:nvSpPr>
      <xdr:spPr>
        <a:xfrm>
          <a:off x="4673600"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78740</xdr:rowOff>
    </xdr:from>
    <xdr:to>
      <xdr:col>20</xdr:col>
      <xdr:colOff>38100</xdr:colOff>
      <xdr:row>37</xdr:row>
      <xdr:rowOff>8890</xdr:rowOff>
    </xdr:to>
    <xdr:sp macro="" textlink="">
      <xdr:nvSpPr>
        <xdr:cNvPr id="75" name="楕円 74"/>
        <xdr:cNvSpPr/>
      </xdr:nvSpPr>
      <xdr:spPr>
        <a:xfrm>
          <a:off x="3746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129540</xdr:rowOff>
    </xdr:from>
    <xdr:to>
      <xdr:col>24</xdr:col>
      <xdr:colOff>63500</xdr:colOff>
      <xdr:row>36</xdr:row>
      <xdr:rowOff>167640</xdr:rowOff>
    </xdr:to>
    <xdr:cxnSp macro="">
      <xdr:nvCxnSpPr>
        <xdr:cNvPr id="76" name="直線コネクタ 75"/>
        <xdr:cNvCxnSpPr/>
      </xdr:nvCxnSpPr>
      <xdr:spPr>
        <a:xfrm>
          <a:off x="3797300" y="6301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40640</xdr:rowOff>
    </xdr:from>
    <xdr:to>
      <xdr:col>15</xdr:col>
      <xdr:colOff>101600</xdr:colOff>
      <xdr:row>36</xdr:row>
      <xdr:rowOff>142240</xdr:rowOff>
    </xdr:to>
    <xdr:sp macro="" textlink="">
      <xdr:nvSpPr>
        <xdr:cNvPr id="77" name="楕円 76"/>
        <xdr:cNvSpPr/>
      </xdr:nvSpPr>
      <xdr:spPr>
        <a:xfrm>
          <a:off x="2857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91440</xdr:rowOff>
    </xdr:from>
    <xdr:to>
      <xdr:col>19</xdr:col>
      <xdr:colOff>177800</xdr:colOff>
      <xdr:row>36</xdr:row>
      <xdr:rowOff>129540</xdr:rowOff>
    </xdr:to>
    <xdr:cxnSp macro="">
      <xdr:nvCxnSpPr>
        <xdr:cNvPr id="78" name="直線コネクタ 77"/>
        <xdr:cNvCxnSpPr/>
      </xdr:nvCxnSpPr>
      <xdr:spPr>
        <a:xfrm>
          <a:off x="2908300" y="6263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79" name="楕円 78"/>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36</xdr:row>
      <xdr:rowOff>91440</xdr:rowOff>
    </xdr:to>
    <xdr:cxnSp macro="">
      <xdr:nvCxnSpPr>
        <xdr:cNvPr id="80" name="直線コネクタ 79"/>
        <xdr:cNvCxnSpPr/>
      </xdr:nvCxnSpPr>
      <xdr:spPr>
        <a:xfrm>
          <a:off x="2019300" y="6225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135890</xdr:rowOff>
    </xdr:from>
    <xdr:to>
      <xdr:col>6</xdr:col>
      <xdr:colOff>38100</xdr:colOff>
      <xdr:row>36</xdr:row>
      <xdr:rowOff>66040</xdr:rowOff>
    </xdr:to>
    <xdr:sp macro="" textlink="">
      <xdr:nvSpPr>
        <xdr:cNvPr id="81" name="楕円 80"/>
        <xdr:cNvSpPr/>
      </xdr:nvSpPr>
      <xdr:spPr>
        <a:xfrm>
          <a:off x="1079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xdr:rowOff>
    </xdr:from>
    <xdr:to>
      <xdr:col>10</xdr:col>
      <xdr:colOff>114300</xdr:colOff>
      <xdr:row>36</xdr:row>
      <xdr:rowOff>53340</xdr:rowOff>
    </xdr:to>
    <xdr:cxnSp macro="">
      <xdr:nvCxnSpPr>
        <xdr:cNvPr id="82" name="直線コネクタ 81"/>
        <xdr:cNvCxnSpPr/>
      </xdr:nvCxnSpPr>
      <xdr:spPr>
        <a:xfrm>
          <a:off x="1130300" y="6187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116222</xdr:rowOff>
    </xdr:from>
    <xdr:ext cx="405111" cy="259045"/>
    <xdr:sp macro="" textlink="">
      <xdr:nvSpPr>
        <xdr:cNvPr id="85" name="n_3aveValue【図書館】&#10;有形固定資産減価償却率"/>
        <xdr:cNvSpPr txBox="1"/>
      </xdr:nvSpPr>
      <xdr:spPr>
        <a:xfrm>
          <a:off x="181674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127652</xdr:rowOff>
    </xdr:from>
    <xdr:ext cx="405111" cy="259045"/>
    <xdr:sp macro="" textlink="">
      <xdr:nvSpPr>
        <xdr:cNvPr id="86" name="n_4aveValue【図書館】&#10;有形固定資産減価償却率"/>
        <xdr:cNvSpPr txBox="1"/>
      </xdr:nvSpPr>
      <xdr:spPr>
        <a:xfrm>
          <a:off x="927744"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xdr:rowOff>
    </xdr:from>
    <xdr:ext cx="405111" cy="259045"/>
    <xdr:sp macro="" textlink="">
      <xdr:nvSpPr>
        <xdr:cNvPr id="87" name="n_1mainValue【図書館】&#10;有形固定資産減価償却率"/>
        <xdr:cNvSpPr txBox="1"/>
      </xdr:nvSpPr>
      <xdr:spPr>
        <a:xfrm>
          <a:off x="358204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133367</xdr:rowOff>
    </xdr:from>
    <xdr:ext cx="405111" cy="259045"/>
    <xdr:sp macro="" textlink="">
      <xdr:nvSpPr>
        <xdr:cNvPr id="88" name="n_2mainValue【図書館】&#10;有形固定資産減価償却率"/>
        <xdr:cNvSpPr txBox="1"/>
      </xdr:nvSpPr>
      <xdr:spPr>
        <a:xfrm>
          <a:off x="2705744"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9" name="n_3mainValue【図書館】&#10;有形固定資産減価償却率"/>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82567</xdr:rowOff>
    </xdr:from>
    <xdr:ext cx="405111" cy="259045"/>
    <xdr:sp macro="" textlink="">
      <xdr:nvSpPr>
        <xdr:cNvPr id="90" name="n_4mainValue【図書館】&#10;有形固定資産減価償却率"/>
        <xdr:cNvSpPr txBox="1"/>
      </xdr:nvSpPr>
      <xdr:spPr>
        <a:xfrm>
          <a:off x="927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23"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111125</xdr:rowOff>
    </xdr:from>
    <xdr:to>
      <xdr:col>41</xdr:col>
      <xdr:colOff>101600</xdr:colOff>
      <xdr:row>38</xdr:row>
      <xdr:rowOff>41275</xdr:rowOff>
    </xdr:to>
    <xdr:sp macro="" textlink="">
      <xdr:nvSpPr>
        <xdr:cNvPr id="127" name="フローチャート: 判断 126"/>
        <xdr:cNvSpPr/>
      </xdr:nvSpPr>
      <xdr:spPr>
        <a:xfrm>
          <a:off x="781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139700</xdr:rowOff>
    </xdr:from>
    <xdr:to>
      <xdr:col>36</xdr:col>
      <xdr:colOff>165100</xdr:colOff>
      <xdr:row>38</xdr:row>
      <xdr:rowOff>69850</xdr:rowOff>
    </xdr:to>
    <xdr:sp macro="" textlink="">
      <xdr:nvSpPr>
        <xdr:cNvPr id="128" name="フローチャート: 判断 127"/>
        <xdr:cNvSpPr/>
      </xdr:nvSpPr>
      <xdr:spPr>
        <a:xfrm>
          <a:off x="692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111125</xdr:rowOff>
    </xdr:from>
    <xdr:to>
      <xdr:col>55</xdr:col>
      <xdr:colOff>50800</xdr:colOff>
      <xdr:row>36</xdr:row>
      <xdr:rowOff>41275</xdr:rowOff>
    </xdr:to>
    <xdr:sp macro="" textlink="">
      <xdr:nvSpPr>
        <xdr:cNvPr id="134" name="楕円 133"/>
        <xdr:cNvSpPr/>
      </xdr:nvSpPr>
      <xdr:spPr>
        <a:xfrm>
          <a:off x="104267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134002</xdr:rowOff>
    </xdr:from>
    <xdr:ext cx="469744" cy="259045"/>
    <xdr:sp macro="" textlink="">
      <xdr:nvSpPr>
        <xdr:cNvPr id="135" name="【図書館】&#10;一人当たり面積該当値テキスト"/>
        <xdr:cNvSpPr txBox="1"/>
      </xdr:nvSpPr>
      <xdr:spPr>
        <a:xfrm>
          <a:off x="10515600" y="59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111125</xdr:rowOff>
    </xdr:from>
    <xdr:to>
      <xdr:col>50</xdr:col>
      <xdr:colOff>165100</xdr:colOff>
      <xdr:row>36</xdr:row>
      <xdr:rowOff>41275</xdr:rowOff>
    </xdr:to>
    <xdr:sp macro="" textlink="">
      <xdr:nvSpPr>
        <xdr:cNvPr id="136" name="楕円 135"/>
        <xdr:cNvSpPr/>
      </xdr:nvSpPr>
      <xdr:spPr>
        <a:xfrm>
          <a:off x="9588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161925</xdr:rowOff>
    </xdr:from>
    <xdr:to>
      <xdr:col>55</xdr:col>
      <xdr:colOff>0</xdr:colOff>
      <xdr:row>35</xdr:row>
      <xdr:rowOff>161925</xdr:rowOff>
    </xdr:to>
    <xdr:cxnSp macro="">
      <xdr:nvCxnSpPr>
        <xdr:cNvPr id="137" name="直線コネクタ 136"/>
        <xdr:cNvCxnSpPr/>
      </xdr:nvCxnSpPr>
      <xdr:spPr>
        <a:xfrm>
          <a:off x="9639300" y="6162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111125</xdr:rowOff>
    </xdr:from>
    <xdr:to>
      <xdr:col>46</xdr:col>
      <xdr:colOff>38100</xdr:colOff>
      <xdr:row>36</xdr:row>
      <xdr:rowOff>41275</xdr:rowOff>
    </xdr:to>
    <xdr:sp macro="" textlink="">
      <xdr:nvSpPr>
        <xdr:cNvPr id="138" name="楕円 137"/>
        <xdr:cNvSpPr/>
      </xdr:nvSpPr>
      <xdr:spPr>
        <a:xfrm>
          <a:off x="8699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161925</xdr:rowOff>
    </xdr:from>
    <xdr:to>
      <xdr:col>50</xdr:col>
      <xdr:colOff>114300</xdr:colOff>
      <xdr:row>35</xdr:row>
      <xdr:rowOff>161925</xdr:rowOff>
    </xdr:to>
    <xdr:cxnSp macro="">
      <xdr:nvCxnSpPr>
        <xdr:cNvPr id="139" name="直線コネクタ 138"/>
        <xdr:cNvCxnSpPr/>
      </xdr:nvCxnSpPr>
      <xdr:spPr>
        <a:xfrm>
          <a:off x="8750300" y="6162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111125</xdr:rowOff>
    </xdr:from>
    <xdr:to>
      <xdr:col>41</xdr:col>
      <xdr:colOff>101600</xdr:colOff>
      <xdr:row>36</xdr:row>
      <xdr:rowOff>41275</xdr:rowOff>
    </xdr:to>
    <xdr:sp macro="" textlink="">
      <xdr:nvSpPr>
        <xdr:cNvPr id="140" name="楕円 139"/>
        <xdr:cNvSpPr/>
      </xdr:nvSpPr>
      <xdr:spPr>
        <a:xfrm>
          <a:off x="7810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161925</xdr:rowOff>
    </xdr:from>
    <xdr:to>
      <xdr:col>45</xdr:col>
      <xdr:colOff>177800</xdr:colOff>
      <xdr:row>35</xdr:row>
      <xdr:rowOff>161925</xdr:rowOff>
    </xdr:to>
    <xdr:cxnSp macro="">
      <xdr:nvCxnSpPr>
        <xdr:cNvPr id="141" name="直線コネクタ 140"/>
        <xdr:cNvCxnSpPr/>
      </xdr:nvCxnSpPr>
      <xdr:spPr>
        <a:xfrm>
          <a:off x="7861300" y="6162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111125</xdr:rowOff>
    </xdr:from>
    <xdr:to>
      <xdr:col>36</xdr:col>
      <xdr:colOff>165100</xdr:colOff>
      <xdr:row>36</xdr:row>
      <xdr:rowOff>41275</xdr:rowOff>
    </xdr:to>
    <xdr:sp macro="" textlink="">
      <xdr:nvSpPr>
        <xdr:cNvPr id="142" name="楕円 141"/>
        <xdr:cNvSpPr/>
      </xdr:nvSpPr>
      <xdr:spPr>
        <a:xfrm>
          <a:off x="6921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161925</xdr:rowOff>
    </xdr:from>
    <xdr:to>
      <xdr:col>41</xdr:col>
      <xdr:colOff>50800</xdr:colOff>
      <xdr:row>35</xdr:row>
      <xdr:rowOff>161925</xdr:rowOff>
    </xdr:to>
    <xdr:cxnSp macro="">
      <xdr:nvCxnSpPr>
        <xdr:cNvPr id="143" name="直線コネクタ 142"/>
        <xdr:cNvCxnSpPr/>
      </xdr:nvCxnSpPr>
      <xdr:spPr>
        <a:xfrm>
          <a:off x="6972300" y="6162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4"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5"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32402</xdr:rowOff>
    </xdr:from>
    <xdr:ext cx="469744" cy="259045"/>
    <xdr:sp macro="" textlink="">
      <xdr:nvSpPr>
        <xdr:cNvPr id="146" name="n_3aveValue【図書館】&#10;一人当たり面積"/>
        <xdr:cNvSpPr txBox="1"/>
      </xdr:nvSpPr>
      <xdr:spPr>
        <a:xfrm>
          <a:off x="7626427" y="654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60977</xdr:rowOff>
    </xdr:from>
    <xdr:ext cx="469744" cy="259045"/>
    <xdr:sp macro="" textlink="">
      <xdr:nvSpPr>
        <xdr:cNvPr id="147" name="n_4aveValue【図書館】&#10;一人当たり面積"/>
        <xdr:cNvSpPr txBox="1"/>
      </xdr:nvSpPr>
      <xdr:spPr>
        <a:xfrm>
          <a:off x="67374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57802</xdr:rowOff>
    </xdr:from>
    <xdr:ext cx="469744" cy="259045"/>
    <xdr:sp macro="" textlink="">
      <xdr:nvSpPr>
        <xdr:cNvPr id="148" name="n_1mainValue【図書館】&#10;一人当たり面積"/>
        <xdr:cNvSpPr txBox="1"/>
      </xdr:nvSpPr>
      <xdr:spPr>
        <a:xfrm>
          <a:off x="9391727" y="58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57802</xdr:rowOff>
    </xdr:from>
    <xdr:ext cx="469744" cy="259045"/>
    <xdr:sp macro="" textlink="">
      <xdr:nvSpPr>
        <xdr:cNvPr id="149" name="n_2mainValue【図書館】&#10;一人当たり面積"/>
        <xdr:cNvSpPr txBox="1"/>
      </xdr:nvSpPr>
      <xdr:spPr>
        <a:xfrm>
          <a:off x="8515427" y="58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57802</xdr:rowOff>
    </xdr:from>
    <xdr:ext cx="469744" cy="259045"/>
    <xdr:sp macro="" textlink="">
      <xdr:nvSpPr>
        <xdr:cNvPr id="150" name="n_3mainValue【図書館】&#10;一人当たり面積"/>
        <xdr:cNvSpPr txBox="1"/>
      </xdr:nvSpPr>
      <xdr:spPr>
        <a:xfrm>
          <a:off x="7626427" y="58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57802</xdr:rowOff>
    </xdr:from>
    <xdr:ext cx="469744" cy="259045"/>
    <xdr:sp macro="" textlink="">
      <xdr:nvSpPr>
        <xdr:cNvPr id="151" name="n_4mainValue【図書館】&#10;一人当たり面積"/>
        <xdr:cNvSpPr txBox="1"/>
      </xdr:nvSpPr>
      <xdr:spPr>
        <a:xfrm>
          <a:off x="6737427" y="58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xdr:cNvSpPr txBox="1"/>
      </xdr:nvSpPr>
      <xdr:spPr>
        <a:xfrm>
          <a:off x="4673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4445</xdr:rowOff>
    </xdr:from>
    <xdr:to>
      <xdr:col>10</xdr:col>
      <xdr:colOff>165100</xdr:colOff>
      <xdr:row>59</xdr:row>
      <xdr:rowOff>106045</xdr:rowOff>
    </xdr:to>
    <xdr:sp macro="" textlink="">
      <xdr:nvSpPr>
        <xdr:cNvPr id="185" name="フローチャート: 判断 184"/>
        <xdr:cNvSpPr/>
      </xdr:nvSpPr>
      <xdr:spPr>
        <a:xfrm>
          <a:off x="1968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126365</xdr:rowOff>
    </xdr:from>
    <xdr:to>
      <xdr:col>6</xdr:col>
      <xdr:colOff>38100</xdr:colOff>
      <xdr:row>59</xdr:row>
      <xdr:rowOff>56515</xdr:rowOff>
    </xdr:to>
    <xdr:sp macro="" textlink="">
      <xdr:nvSpPr>
        <xdr:cNvPr id="186" name="フローチャート: 判断 185"/>
        <xdr:cNvSpPr/>
      </xdr:nvSpPr>
      <xdr:spPr>
        <a:xfrm>
          <a:off x="1079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34925</xdr:rowOff>
    </xdr:from>
    <xdr:to>
      <xdr:col>24</xdr:col>
      <xdr:colOff>114300</xdr:colOff>
      <xdr:row>56</xdr:row>
      <xdr:rowOff>136525</xdr:rowOff>
    </xdr:to>
    <xdr:sp macro="" textlink="">
      <xdr:nvSpPr>
        <xdr:cNvPr id="192" name="楕円 191"/>
        <xdr:cNvSpPr/>
      </xdr:nvSpPr>
      <xdr:spPr>
        <a:xfrm>
          <a:off x="45847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159402</xdr:rowOff>
    </xdr:from>
    <xdr:ext cx="405111" cy="259045"/>
    <xdr:sp macro="" textlink="">
      <xdr:nvSpPr>
        <xdr:cNvPr id="193" name="【体育館・プール】&#10;有形固定資産減価償却率該当値テキスト"/>
        <xdr:cNvSpPr txBox="1"/>
      </xdr:nvSpPr>
      <xdr:spPr>
        <a:xfrm>
          <a:off x="4673600" y="958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635</xdr:rowOff>
    </xdr:from>
    <xdr:to>
      <xdr:col>20</xdr:col>
      <xdr:colOff>38100</xdr:colOff>
      <xdr:row>56</xdr:row>
      <xdr:rowOff>102235</xdr:rowOff>
    </xdr:to>
    <xdr:sp macro="" textlink="">
      <xdr:nvSpPr>
        <xdr:cNvPr id="194" name="楕円 193"/>
        <xdr:cNvSpPr/>
      </xdr:nvSpPr>
      <xdr:spPr>
        <a:xfrm>
          <a:off x="3746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51435</xdr:rowOff>
    </xdr:from>
    <xdr:to>
      <xdr:col>24</xdr:col>
      <xdr:colOff>63500</xdr:colOff>
      <xdr:row>56</xdr:row>
      <xdr:rowOff>85725</xdr:rowOff>
    </xdr:to>
    <xdr:cxnSp macro="">
      <xdr:nvCxnSpPr>
        <xdr:cNvPr id="195" name="直線コネクタ 194"/>
        <xdr:cNvCxnSpPr/>
      </xdr:nvCxnSpPr>
      <xdr:spPr>
        <a:xfrm>
          <a:off x="3797300" y="96526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132080</xdr:rowOff>
    </xdr:from>
    <xdr:to>
      <xdr:col>15</xdr:col>
      <xdr:colOff>101600</xdr:colOff>
      <xdr:row>56</xdr:row>
      <xdr:rowOff>62230</xdr:rowOff>
    </xdr:to>
    <xdr:sp macro="" textlink="">
      <xdr:nvSpPr>
        <xdr:cNvPr id="196" name="楕円 195"/>
        <xdr:cNvSpPr/>
      </xdr:nvSpPr>
      <xdr:spPr>
        <a:xfrm>
          <a:off x="2857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11430</xdr:rowOff>
    </xdr:from>
    <xdr:to>
      <xdr:col>19</xdr:col>
      <xdr:colOff>177800</xdr:colOff>
      <xdr:row>56</xdr:row>
      <xdr:rowOff>51435</xdr:rowOff>
    </xdr:to>
    <xdr:cxnSp macro="">
      <xdr:nvCxnSpPr>
        <xdr:cNvPr id="197" name="直線コネクタ 196"/>
        <xdr:cNvCxnSpPr/>
      </xdr:nvCxnSpPr>
      <xdr:spPr>
        <a:xfrm>
          <a:off x="2908300" y="9612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92075</xdr:rowOff>
    </xdr:from>
    <xdr:to>
      <xdr:col>10</xdr:col>
      <xdr:colOff>165100</xdr:colOff>
      <xdr:row>56</xdr:row>
      <xdr:rowOff>22225</xdr:rowOff>
    </xdr:to>
    <xdr:sp macro="" textlink="">
      <xdr:nvSpPr>
        <xdr:cNvPr id="198" name="楕円 197"/>
        <xdr:cNvSpPr/>
      </xdr:nvSpPr>
      <xdr:spPr>
        <a:xfrm>
          <a:off x="19685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142875</xdr:rowOff>
    </xdr:from>
    <xdr:to>
      <xdr:col>15</xdr:col>
      <xdr:colOff>50800</xdr:colOff>
      <xdr:row>56</xdr:row>
      <xdr:rowOff>11430</xdr:rowOff>
    </xdr:to>
    <xdr:cxnSp macro="">
      <xdr:nvCxnSpPr>
        <xdr:cNvPr id="199" name="直線コネクタ 198"/>
        <xdr:cNvCxnSpPr/>
      </xdr:nvCxnSpPr>
      <xdr:spPr>
        <a:xfrm>
          <a:off x="2019300" y="9572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53975</xdr:rowOff>
    </xdr:from>
    <xdr:to>
      <xdr:col>6</xdr:col>
      <xdr:colOff>38100</xdr:colOff>
      <xdr:row>55</xdr:row>
      <xdr:rowOff>155575</xdr:rowOff>
    </xdr:to>
    <xdr:sp macro="" textlink="">
      <xdr:nvSpPr>
        <xdr:cNvPr id="200" name="楕円 199"/>
        <xdr:cNvSpPr/>
      </xdr:nvSpPr>
      <xdr:spPr>
        <a:xfrm>
          <a:off x="1079500" y="94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104775</xdr:rowOff>
    </xdr:from>
    <xdr:to>
      <xdr:col>10</xdr:col>
      <xdr:colOff>114300</xdr:colOff>
      <xdr:row>55</xdr:row>
      <xdr:rowOff>142875</xdr:rowOff>
    </xdr:to>
    <xdr:cxnSp macro="">
      <xdr:nvCxnSpPr>
        <xdr:cNvPr id="201" name="直線コネクタ 200"/>
        <xdr:cNvCxnSpPr/>
      </xdr:nvCxnSpPr>
      <xdr:spPr>
        <a:xfrm>
          <a:off x="1130300" y="9534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xdr:cNvSpPr txBox="1"/>
      </xdr:nvSpPr>
      <xdr:spPr>
        <a:xfrm>
          <a:off x="3582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3" name="n_2aveValue【体育館・プール】&#10;有形固定資産減価償却率"/>
        <xdr:cNvSpPr txBox="1"/>
      </xdr:nvSpPr>
      <xdr:spPr>
        <a:xfrm>
          <a:off x="2705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97172</xdr:rowOff>
    </xdr:from>
    <xdr:ext cx="405111" cy="259045"/>
    <xdr:sp macro="" textlink="">
      <xdr:nvSpPr>
        <xdr:cNvPr id="204" name="n_3aveValue【体育館・プール】&#10;有形固定資産減価償却率"/>
        <xdr:cNvSpPr txBox="1"/>
      </xdr:nvSpPr>
      <xdr:spPr>
        <a:xfrm>
          <a:off x="181674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47642</xdr:rowOff>
    </xdr:from>
    <xdr:ext cx="405111" cy="259045"/>
    <xdr:sp macro="" textlink="">
      <xdr:nvSpPr>
        <xdr:cNvPr id="205" name="n_4aveValue【体育館・プール】&#10;有形固定資産減価償却率"/>
        <xdr:cNvSpPr txBox="1"/>
      </xdr:nvSpPr>
      <xdr:spPr>
        <a:xfrm>
          <a:off x="927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118762</xdr:rowOff>
    </xdr:from>
    <xdr:ext cx="405111" cy="259045"/>
    <xdr:sp macro="" textlink="">
      <xdr:nvSpPr>
        <xdr:cNvPr id="206" name="n_1mainValue【体育館・プール】&#10;有形固定資産減価償却率"/>
        <xdr:cNvSpPr txBox="1"/>
      </xdr:nvSpPr>
      <xdr:spPr>
        <a:xfrm>
          <a:off x="35820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78757</xdr:rowOff>
    </xdr:from>
    <xdr:ext cx="405111" cy="259045"/>
    <xdr:sp macro="" textlink="">
      <xdr:nvSpPr>
        <xdr:cNvPr id="207" name="n_2mainValue【体育館・プール】&#10;有形固定資産減価償却率"/>
        <xdr:cNvSpPr txBox="1"/>
      </xdr:nvSpPr>
      <xdr:spPr>
        <a:xfrm>
          <a:off x="270574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38752</xdr:rowOff>
    </xdr:from>
    <xdr:ext cx="405111" cy="259045"/>
    <xdr:sp macro="" textlink="">
      <xdr:nvSpPr>
        <xdr:cNvPr id="208" name="n_3mainValue【体育館・プール】&#10;有形固定資産減価償却率"/>
        <xdr:cNvSpPr txBox="1"/>
      </xdr:nvSpPr>
      <xdr:spPr>
        <a:xfrm>
          <a:off x="1816744" y="929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652</xdr:rowOff>
    </xdr:from>
    <xdr:ext cx="405111" cy="259045"/>
    <xdr:sp macro="" textlink="">
      <xdr:nvSpPr>
        <xdr:cNvPr id="209" name="n_4mainValue【体育館・プール】&#10;有形固定資産減価償却率"/>
        <xdr:cNvSpPr txBox="1"/>
      </xdr:nvSpPr>
      <xdr:spPr>
        <a:xfrm>
          <a:off x="927744" y="925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5351</xdr:rowOff>
    </xdr:from>
    <xdr:ext cx="469744" cy="259045"/>
    <xdr:sp macro="" textlink="">
      <xdr:nvSpPr>
        <xdr:cNvPr id="236" name="【体育館・プール】&#10;一人当たり面積平均値テキスト"/>
        <xdr:cNvSpPr txBox="1"/>
      </xdr:nvSpPr>
      <xdr:spPr>
        <a:xfrm>
          <a:off x="10515600" y="1063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168656</xdr:rowOff>
    </xdr:from>
    <xdr:to>
      <xdr:col>41</xdr:col>
      <xdr:colOff>101600</xdr:colOff>
      <xdr:row>62</xdr:row>
      <xdr:rowOff>98806</xdr:rowOff>
    </xdr:to>
    <xdr:sp macro="" textlink="">
      <xdr:nvSpPr>
        <xdr:cNvPr id="240" name="フローチャート: 判断 239"/>
        <xdr:cNvSpPr/>
      </xdr:nvSpPr>
      <xdr:spPr>
        <a:xfrm>
          <a:off x="781050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10922</xdr:rowOff>
    </xdr:from>
    <xdr:to>
      <xdr:col>36</xdr:col>
      <xdr:colOff>165100</xdr:colOff>
      <xdr:row>62</xdr:row>
      <xdr:rowOff>112522</xdr:rowOff>
    </xdr:to>
    <xdr:sp macro="" textlink="">
      <xdr:nvSpPr>
        <xdr:cNvPr id="241" name="フローチャート: 判断 240"/>
        <xdr:cNvSpPr/>
      </xdr:nvSpPr>
      <xdr:spPr>
        <a:xfrm>
          <a:off x="6921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136652</xdr:rowOff>
    </xdr:from>
    <xdr:to>
      <xdr:col>55</xdr:col>
      <xdr:colOff>50800</xdr:colOff>
      <xdr:row>62</xdr:row>
      <xdr:rowOff>66802</xdr:rowOff>
    </xdr:to>
    <xdr:sp macro="" textlink="">
      <xdr:nvSpPr>
        <xdr:cNvPr id="247" name="楕円 246"/>
        <xdr:cNvSpPr/>
      </xdr:nvSpPr>
      <xdr:spPr>
        <a:xfrm>
          <a:off x="104267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159529</xdr:rowOff>
    </xdr:from>
    <xdr:ext cx="469744" cy="259045"/>
    <xdr:sp macro="" textlink="">
      <xdr:nvSpPr>
        <xdr:cNvPr id="248" name="【体育館・プール】&#10;一人当たり面積該当値テキスト"/>
        <xdr:cNvSpPr txBox="1"/>
      </xdr:nvSpPr>
      <xdr:spPr>
        <a:xfrm>
          <a:off x="10515600" y="1044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141224</xdr:rowOff>
    </xdr:from>
    <xdr:to>
      <xdr:col>50</xdr:col>
      <xdr:colOff>165100</xdr:colOff>
      <xdr:row>62</xdr:row>
      <xdr:rowOff>71374</xdr:rowOff>
    </xdr:to>
    <xdr:sp macro="" textlink="">
      <xdr:nvSpPr>
        <xdr:cNvPr id="249" name="楕円 248"/>
        <xdr:cNvSpPr/>
      </xdr:nvSpPr>
      <xdr:spPr>
        <a:xfrm>
          <a:off x="9588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xdr:rowOff>
    </xdr:from>
    <xdr:to>
      <xdr:col>55</xdr:col>
      <xdr:colOff>0</xdr:colOff>
      <xdr:row>62</xdr:row>
      <xdr:rowOff>20574</xdr:rowOff>
    </xdr:to>
    <xdr:cxnSp macro="">
      <xdr:nvCxnSpPr>
        <xdr:cNvPr id="250" name="直線コネクタ 249"/>
        <xdr:cNvCxnSpPr/>
      </xdr:nvCxnSpPr>
      <xdr:spPr>
        <a:xfrm flipV="1">
          <a:off x="9639300" y="1064590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141224</xdr:rowOff>
    </xdr:from>
    <xdr:to>
      <xdr:col>46</xdr:col>
      <xdr:colOff>38100</xdr:colOff>
      <xdr:row>62</xdr:row>
      <xdr:rowOff>71374</xdr:rowOff>
    </xdr:to>
    <xdr:sp macro="" textlink="">
      <xdr:nvSpPr>
        <xdr:cNvPr id="251" name="楕円 250"/>
        <xdr:cNvSpPr/>
      </xdr:nvSpPr>
      <xdr:spPr>
        <a:xfrm>
          <a:off x="8699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20574</xdr:rowOff>
    </xdr:from>
    <xdr:to>
      <xdr:col>50</xdr:col>
      <xdr:colOff>114300</xdr:colOff>
      <xdr:row>62</xdr:row>
      <xdr:rowOff>20574</xdr:rowOff>
    </xdr:to>
    <xdr:cxnSp macro="">
      <xdr:nvCxnSpPr>
        <xdr:cNvPr id="252" name="直線コネクタ 251"/>
        <xdr:cNvCxnSpPr/>
      </xdr:nvCxnSpPr>
      <xdr:spPr>
        <a:xfrm>
          <a:off x="8750300" y="10650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141224</xdr:rowOff>
    </xdr:from>
    <xdr:to>
      <xdr:col>41</xdr:col>
      <xdr:colOff>101600</xdr:colOff>
      <xdr:row>62</xdr:row>
      <xdr:rowOff>71374</xdr:rowOff>
    </xdr:to>
    <xdr:sp macro="" textlink="">
      <xdr:nvSpPr>
        <xdr:cNvPr id="253" name="楕円 252"/>
        <xdr:cNvSpPr/>
      </xdr:nvSpPr>
      <xdr:spPr>
        <a:xfrm>
          <a:off x="7810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20574</xdr:rowOff>
    </xdr:from>
    <xdr:to>
      <xdr:col>45</xdr:col>
      <xdr:colOff>177800</xdr:colOff>
      <xdr:row>62</xdr:row>
      <xdr:rowOff>20574</xdr:rowOff>
    </xdr:to>
    <xdr:cxnSp macro="">
      <xdr:nvCxnSpPr>
        <xdr:cNvPr id="254" name="直線コネクタ 253"/>
        <xdr:cNvCxnSpPr/>
      </xdr:nvCxnSpPr>
      <xdr:spPr>
        <a:xfrm>
          <a:off x="7861300" y="10650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111506</xdr:rowOff>
    </xdr:from>
    <xdr:to>
      <xdr:col>36</xdr:col>
      <xdr:colOff>165100</xdr:colOff>
      <xdr:row>63</xdr:row>
      <xdr:rowOff>41656</xdr:rowOff>
    </xdr:to>
    <xdr:sp macro="" textlink="">
      <xdr:nvSpPr>
        <xdr:cNvPr id="255" name="楕円 254"/>
        <xdr:cNvSpPr/>
      </xdr:nvSpPr>
      <xdr:spPr>
        <a:xfrm>
          <a:off x="6921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20574</xdr:rowOff>
    </xdr:from>
    <xdr:to>
      <xdr:col>41</xdr:col>
      <xdr:colOff>50800</xdr:colOff>
      <xdr:row>62</xdr:row>
      <xdr:rowOff>162306</xdr:rowOff>
    </xdr:to>
    <xdr:cxnSp macro="">
      <xdr:nvCxnSpPr>
        <xdr:cNvPr id="256" name="直線コネクタ 255"/>
        <xdr:cNvCxnSpPr/>
      </xdr:nvCxnSpPr>
      <xdr:spPr>
        <a:xfrm flipV="1">
          <a:off x="6972300" y="1065047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121937</xdr:rowOff>
    </xdr:from>
    <xdr:ext cx="469744" cy="259045"/>
    <xdr:sp macro="" textlink="">
      <xdr:nvSpPr>
        <xdr:cNvPr id="257" name="n_1aveValue【体育館・プール】&#10;一人当たり面積"/>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xdr:cNvSpPr txBox="1"/>
      </xdr:nvSpPr>
      <xdr:spPr>
        <a:xfrm>
          <a:off x="8515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89933</xdr:rowOff>
    </xdr:from>
    <xdr:ext cx="469744" cy="259045"/>
    <xdr:sp macro="" textlink="">
      <xdr:nvSpPr>
        <xdr:cNvPr id="259" name="n_3aveValue【体育館・プール】&#10;一人当たり面積"/>
        <xdr:cNvSpPr txBox="1"/>
      </xdr:nvSpPr>
      <xdr:spPr>
        <a:xfrm>
          <a:off x="76264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129049</xdr:rowOff>
    </xdr:from>
    <xdr:ext cx="469744" cy="259045"/>
    <xdr:sp macro="" textlink="">
      <xdr:nvSpPr>
        <xdr:cNvPr id="260" name="n_4aveValue【体育館・プール】&#10;一人当たり面積"/>
        <xdr:cNvSpPr txBox="1"/>
      </xdr:nvSpPr>
      <xdr:spPr>
        <a:xfrm>
          <a:off x="6737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87901</xdr:rowOff>
    </xdr:from>
    <xdr:ext cx="469744" cy="259045"/>
    <xdr:sp macro="" textlink="">
      <xdr:nvSpPr>
        <xdr:cNvPr id="261" name="n_1mainValue【体育館・プール】&#10;一人当たり面積"/>
        <xdr:cNvSpPr txBox="1"/>
      </xdr:nvSpPr>
      <xdr:spPr>
        <a:xfrm>
          <a:off x="93917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87901</xdr:rowOff>
    </xdr:from>
    <xdr:ext cx="469744" cy="259045"/>
    <xdr:sp macro="" textlink="">
      <xdr:nvSpPr>
        <xdr:cNvPr id="262" name="n_2mainValue【体育館・プール】&#10;一人当たり面積"/>
        <xdr:cNvSpPr txBox="1"/>
      </xdr:nvSpPr>
      <xdr:spPr>
        <a:xfrm>
          <a:off x="85154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87901</xdr:rowOff>
    </xdr:from>
    <xdr:ext cx="469744" cy="259045"/>
    <xdr:sp macro="" textlink="">
      <xdr:nvSpPr>
        <xdr:cNvPr id="263" name="n_3mainValue【体育館・プール】&#10;一人当たり面積"/>
        <xdr:cNvSpPr txBox="1"/>
      </xdr:nvSpPr>
      <xdr:spPr>
        <a:xfrm>
          <a:off x="76264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32783</xdr:rowOff>
    </xdr:from>
    <xdr:ext cx="469744" cy="259045"/>
    <xdr:sp macro="" textlink="">
      <xdr:nvSpPr>
        <xdr:cNvPr id="264" name="n_4mainValue【体育館・プール】&#10;一人当たり面積"/>
        <xdr:cNvSpPr txBox="1"/>
      </xdr:nvSpPr>
      <xdr:spPr>
        <a:xfrm>
          <a:off x="6737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xdr:cNvSpPr txBox="1"/>
      </xdr:nvSpPr>
      <xdr:spPr>
        <a:xfrm>
          <a:off x="4673600" y="1360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99313</xdr:rowOff>
    </xdr:from>
    <xdr:to>
      <xdr:col>10</xdr:col>
      <xdr:colOff>165100</xdr:colOff>
      <xdr:row>80</xdr:row>
      <xdr:rowOff>29463</xdr:rowOff>
    </xdr:to>
    <xdr:sp macro="" textlink="">
      <xdr:nvSpPr>
        <xdr:cNvPr id="296" name="フローチャート: 判断 295"/>
        <xdr:cNvSpPr/>
      </xdr:nvSpPr>
      <xdr:spPr>
        <a:xfrm>
          <a:off x="1968500" y="1364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58165</xdr:rowOff>
    </xdr:from>
    <xdr:to>
      <xdr:col>6</xdr:col>
      <xdr:colOff>38100</xdr:colOff>
      <xdr:row>79</xdr:row>
      <xdr:rowOff>159765</xdr:rowOff>
    </xdr:to>
    <xdr:sp macro="" textlink="">
      <xdr:nvSpPr>
        <xdr:cNvPr id="297" name="フローチャート: 判断 296"/>
        <xdr:cNvSpPr/>
      </xdr:nvSpPr>
      <xdr:spPr>
        <a:xfrm>
          <a:off x="1079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303" name="楕円 302"/>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91457</xdr:rowOff>
    </xdr:from>
    <xdr:ext cx="405111" cy="259045"/>
    <xdr:sp macro="" textlink="">
      <xdr:nvSpPr>
        <xdr:cNvPr id="304" name="【福祉施設】&#10;有形固定資産減価償却率該当値テキスト"/>
        <xdr:cNvSpPr txBox="1"/>
      </xdr:nvSpPr>
      <xdr:spPr>
        <a:xfrm>
          <a:off x="4673600"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62737</xdr:rowOff>
    </xdr:from>
    <xdr:to>
      <xdr:col>20</xdr:col>
      <xdr:colOff>38100</xdr:colOff>
      <xdr:row>80</xdr:row>
      <xdr:rowOff>164337</xdr:rowOff>
    </xdr:to>
    <xdr:sp macro="" textlink="">
      <xdr:nvSpPr>
        <xdr:cNvPr id="305" name="楕円 304"/>
        <xdr:cNvSpPr/>
      </xdr:nvSpPr>
      <xdr:spPr>
        <a:xfrm>
          <a:off x="3746500" y="13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113537</xdr:rowOff>
    </xdr:from>
    <xdr:to>
      <xdr:col>24</xdr:col>
      <xdr:colOff>63500</xdr:colOff>
      <xdr:row>80</xdr:row>
      <xdr:rowOff>163830</xdr:rowOff>
    </xdr:to>
    <xdr:cxnSp macro="">
      <xdr:nvCxnSpPr>
        <xdr:cNvPr id="306" name="直線コネクタ 305"/>
        <xdr:cNvCxnSpPr/>
      </xdr:nvCxnSpPr>
      <xdr:spPr>
        <a:xfrm>
          <a:off x="3797300" y="13829537"/>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xdr:rowOff>
    </xdr:from>
    <xdr:to>
      <xdr:col>15</xdr:col>
      <xdr:colOff>101600</xdr:colOff>
      <xdr:row>80</xdr:row>
      <xdr:rowOff>118618</xdr:rowOff>
    </xdr:to>
    <xdr:sp macro="" textlink="">
      <xdr:nvSpPr>
        <xdr:cNvPr id="307" name="楕円 306"/>
        <xdr:cNvSpPr/>
      </xdr:nvSpPr>
      <xdr:spPr>
        <a:xfrm>
          <a:off x="2857500" y="137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67818</xdr:rowOff>
    </xdr:from>
    <xdr:to>
      <xdr:col>19</xdr:col>
      <xdr:colOff>177800</xdr:colOff>
      <xdr:row>80</xdr:row>
      <xdr:rowOff>113537</xdr:rowOff>
    </xdr:to>
    <xdr:cxnSp macro="">
      <xdr:nvCxnSpPr>
        <xdr:cNvPr id="308" name="直線コネクタ 307"/>
        <xdr:cNvCxnSpPr/>
      </xdr:nvCxnSpPr>
      <xdr:spPr>
        <a:xfrm>
          <a:off x="2908300" y="137838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135889</xdr:rowOff>
    </xdr:from>
    <xdr:to>
      <xdr:col>10</xdr:col>
      <xdr:colOff>165100</xdr:colOff>
      <xdr:row>80</xdr:row>
      <xdr:rowOff>66039</xdr:rowOff>
    </xdr:to>
    <xdr:sp macro="" textlink="">
      <xdr:nvSpPr>
        <xdr:cNvPr id="309" name="楕円 308"/>
        <xdr:cNvSpPr/>
      </xdr:nvSpPr>
      <xdr:spPr>
        <a:xfrm>
          <a:off x="1968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15239</xdr:rowOff>
    </xdr:from>
    <xdr:to>
      <xdr:col>15</xdr:col>
      <xdr:colOff>50800</xdr:colOff>
      <xdr:row>80</xdr:row>
      <xdr:rowOff>67818</xdr:rowOff>
    </xdr:to>
    <xdr:cxnSp macro="">
      <xdr:nvCxnSpPr>
        <xdr:cNvPr id="310" name="直線コネクタ 309"/>
        <xdr:cNvCxnSpPr/>
      </xdr:nvCxnSpPr>
      <xdr:spPr>
        <a:xfrm>
          <a:off x="2019300" y="13731239"/>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94742</xdr:rowOff>
    </xdr:from>
    <xdr:to>
      <xdr:col>6</xdr:col>
      <xdr:colOff>38100</xdr:colOff>
      <xdr:row>80</xdr:row>
      <xdr:rowOff>24892</xdr:rowOff>
    </xdr:to>
    <xdr:sp macro="" textlink="">
      <xdr:nvSpPr>
        <xdr:cNvPr id="311" name="楕円 310"/>
        <xdr:cNvSpPr/>
      </xdr:nvSpPr>
      <xdr:spPr>
        <a:xfrm>
          <a:off x="1079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145542</xdr:rowOff>
    </xdr:from>
    <xdr:to>
      <xdr:col>10</xdr:col>
      <xdr:colOff>114300</xdr:colOff>
      <xdr:row>80</xdr:row>
      <xdr:rowOff>15239</xdr:rowOff>
    </xdr:to>
    <xdr:cxnSp macro="">
      <xdr:nvCxnSpPr>
        <xdr:cNvPr id="312" name="直線コネクタ 311"/>
        <xdr:cNvCxnSpPr/>
      </xdr:nvCxnSpPr>
      <xdr:spPr>
        <a:xfrm>
          <a:off x="1130300" y="136900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xdr:cNvSpPr txBox="1"/>
      </xdr:nvSpPr>
      <xdr:spPr>
        <a:xfrm>
          <a:off x="35820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45990</xdr:rowOff>
    </xdr:from>
    <xdr:ext cx="405111" cy="259045"/>
    <xdr:sp macro="" textlink="">
      <xdr:nvSpPr>
        <xdr:cNvPr id="315" name="n_3aveValue【福祉施設】&#10;有形固定資産減価償却率"/>
        <xdr:cNvSpPr txBox="1"/>
      </xdr:nvSpPr>
      <xdr:spPr>
        <a:xfrm>
          <a:off x="1816744" y="134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4842</xdr:rowOff>
    </xdr:from>
    <xdr:ext cx="405111" cy="259045"/>
    <xdr:sp macro="" textlink="">
      <xdr:nvSpPr>
        <xdr:cNvPr id="316" name="n_4aveValue【福祉施設】&#10;有形固定資産減価償却率"/>
        <xdr:cNvSpPr txBox="1"/>
      </xdr:nvSpPr>
      <xdr:spPr>
        <a:xfrm>
          <a:off x="927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155464</xdr:rowOff>
    </xdr:from>
    <xdr:ext cx="405111" cy="259045"/>
    <xdr:sp macro="" textlink="">
      <xdr:nvSpPr>
        <xdr:cNvPr id="317" name="n_1mainValue【福祉施設】&#10;有形固定資産減価償却率"/>
        <xdr:cNvSpPr txBox="1"/>
      </xdr:nvSpPr>
      <xdr:spPr>
        <a:xfrm>
          <a:off x="3582044" y="1387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109745</xdr:rowOff>
    </xdr:from>
    <xdr:ext cx="405111" cy="259045"/>
    <xdr:sp macro="" textlink="">
      <xdr:nvSpPr>
        <xdr:cNvPr id="318" name="n_2mainValue【福祉施設】&#10;有形固定資産減価償却率"/>
        <xdr:cNvSpPr txBox="1"/>
      </xdr:nvSpPr>
      <xdr:spPr>
        <a:xfrm>
          <a:off x="2705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57166</xdr:rowOff>
    </xdr:from>
    <xdr:ext cx="405111" cy="259045"/>
    <xdr:sp macro="" textlink="">
      <xdr:nvSpPr>
        <xdr:cNvPr id="319" name="n_3mainValue【福祉施設】&#10;有形固定資産減価償却率"/>
        <xdr:cNvSpPr txBox="1"/>
      </xdr:nvSpPr>
      <xdr:spPr>
        <a:xfrm>
          <a:off x="1816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16019</xdr:rowOff>
    </xdr:from>
    <xdr:ext cx="405111" cy="259045"/>
    <xdr:sp macro="" textlink="">
      <xdr:nvSpPr>
        <xdr:cNvPr id="320" name="n_4mainValue【福祉施設】&#10;有形固定資産減価償却率"/>
        <xdr:cNvSpPr txBox="1"/>
      </xdr:nvSpPr>
      <xdr:spPr>
        <a:xfrm>
          <a:off x="927744" y="1373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33763</xdr:rowOff>
    </xdr:from>
    <xdr:ext cx="469744" cy="259045"/>
    <xdr:sp macro="" textlink="">
      <xdr:nvSpPr>
        <xdr:cNvPr id="351" name="【福祉施設】&#10;一人当たり面積平均値テキスト"/>
        <xdr:cNvSpPr txBox="1"/>
      </xdr:nvSpPr>
      <xdr:spPr>
        <a:xfrm>
          <a:off x="10515600" y="14264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5" name="フローチャート: 判断 354"/>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6" name="フローチャート: 判断 355"/>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14514</xdr:rowOff>
    </xdr:from>
    <xdr:to>
      <xdr:col>55</xdr:col>
      <xdr:colOff>50800</xdr:colOff>
      <xdr:row>80</xdr:row>
      <xdr:rowOff>116114</xdr:rowOff>
    </xdr:to>
    <xdr:sp macro="" textlink="">
      <xdr:nvSpPr>
        <xdr:cNvPr id="362" name="楕円 361"/>
        <xdr:cNvSpPr/>
      </xdr:nvSpPr>
      <xdr:spPr>
        <a:xfrm>
          <a:off x="10426700" y="137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37391</xdr:rowOff>
    </xdr:from>
    <xdr:ext cx="469744" cy="259045"/>
    <xdr:sp macro="" textlink="">
      <xdr:nvSpPr>
        <xdr:cNvPr id="363" name="【福祉施設】&#10;一人当たり面積該当値テキスト"/>
        <xdr:cNvSpPr txBox="1"/>
      </xdr:nvSpPr>
      <xdr:spPr>
        <a:xfrm>
          <a:off x="10515600"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58057</xdr:rowOff>
    </xdr:from>
    <xdr:to>
      <xdr:col>50</xdr:col>
      <xdr:colOff>165100</xdr:colOff>
      <xdr:row>80</xdr:row>
      <xdr:rowOff>159657</xdr:rowOff>
    </xdr:to>
    <xdr:sp macro="" textlink="">
      <xdr:nvSpPr>
        <xdr:cNvPr id="364" name="楕円 363"/>
        <xdr:cNvSpPr/>
      </xdr:nvSpPr>
      <xdr:spPr>
        <a:xfrm>
          <a:off x="9588500" y="137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65314</xdr:rowOff>
    </xdr:from>
    <xdr:to>
      <xdr:col>55</xdr:col>
      <xdr:colOff>0</xdr:colOff>
      <xdr:row>80</xdr:row>
      <xdr:rowOff>108857</xdr:rowOff>
    </xdr:to>
    <xdr:cxnSp macro="">
      <xdr:nvCxnSpPr>
        <xdr:cNvPr id="365" name="直線コネクタ 364"/>
        <xdr:cNvCxnSpPr/>
      </xdr:nvCxnSpPr>
      <xdr:spPr>
        <a:xfrm flipV="1">
          <a:off x="9639300" y="137813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58057</xdr:rowOff>
    </xdr:from>
    <xdr:to>
      <xdr:col>46</xdr:col>
      <xdr:colOff>38100</xdr:colOff>
      <xdr:row>80</xdr:row>
      <xdr:rowOff>159657</xdr:rowOff>
    </xdr:to>
    <xdr:sp macro="" textlink="">
      <xdr:nvSpPr>
        <xdr:cNvPr id="366" name="楕円 365"/>
        <xdr:cNvSpPr/>
      </xdr:nvSpPr>
      <xdr:spPr>
        <a:xfrm>
          <a:off x="8699500" y="137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108857</xdr:rowOff>
    </xdr:from>
    <xdr:to>
      <xdr:col>50</xdr:col>
      <xdr:colOff>114300</xdr:colOff>
      <xdr:row>80</xdr:row>
      <xdr:rowOff>108857</xdr:rowOff>
    </xdr:to>
    <xdr:cxnSp macro="">
      <xdr:nvCxnSpPr>
        <xdr:cNvPr id="367" name="直線コネクタ 366"/>
        <xdr:cNvCxnSpPr/>
      </xdr:nvCxnSpPr>
      <xdr:spPr>
        <a:xfrm>
          <a:off x="8750300" y="13824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79829</xdr:rowOff>
    </xdr:from>
    <xdr:to>
      <xdr:col>41</xdr:col>
      <xdr:colOff>101600</xdr:colOff>
      <xdr:row>81</xdr:row>
      <xdr:rowOff>9979</xdr:rowOff>
    </xdr:to>
    <xdr:sp macro="" textlink="">
      <xdr:nvSpPr>
        <xdr:cNvPr id="368" name="楕円 367"/>
        <xdr:cNvSpPr/>
      </xdr:nvSpPr>
      <xdr:spPr>
        <a:xfrm>
          <a:off x="78105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108857</xdr:rowOff>
    </xdr:from>
    <xdr:to>
      <xdr:col>45</xdr:col>
      <xdr:colOff>177800</xdr:colOff>
      <xdr:row>80</xdr:row>
      <xdr:rowOff>130629</xdr:rowOff>
    </xdr:to>
    <xdr:cxnSp macro="">
      <xdr:nvCxnSpPr>
        <xdr:cNvPr id="369" name="直線コネクタ 368"/>
        <xdr:cNvCxnSpPr/>
      </xdr:nvCxnSpPr>
      <xdr:spPr>
        <a:xfrm flipV="1">
          <a:off x="7861300" y="138248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82550</xdr:rowOff>
    </xdr:from>
    <xdr:to>
      <xdr:col>36</xdr:col>
      <xdr:colOff>165100</xdr:colOff>
      <xdr:row>82</xdr:row>
      <xdr:rowOff>12700</xdr:rowOff>
    </xdr:to>
    <xdr:sp macro="" textlink="">
      <xdr:nvSpPr>
        <xdr:cNvPr id="370" name="楕円 369"/>
        <xdr:cNvSpPr/>
      </xdr:nvSpPr>
      <xdr:spPr>
        <a:xfrm>
          <a:off x="6921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130629</xdr:rowOff>
    </xdr:from>
    <xdr:to>
      <xdr:col>41</xdr:col>
      <xdr:colOff>50800</xdr:colOff>
      <xdr:row>81</xdr:row>
      <xdr:rowOff>133350</xdr:rowOff>
    </xdr:to>
    <xdr:cxnSp macro="">
      <xdr:nvCxnSpPr>
        <xdr:cNvPr id="371" name="直線コネクタ 370"/>
        <xdr:cNvCxnSpPr/>
      </xdr:nvCxnSpPr>
      <xdr:spPr>
        <a:xfrm flipV="1">
          <a:off x="6972300" y="13846629"/>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2" name="n_1aveValue【福祉施設】&#10;一人当たり面積"/>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73" name="n_2aveValue【福祉施設】&#10;一人当たり面積"/>
        <xdr:cNvSpPr txBox="1"/>
      </xdr:nvSpPr>
      <xdr:spPr>
        <a:xfrm>
          <a:off x="8515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4"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5"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4734</xdr:rowOff>
    </xdr:from>
    <xdr:ext cx="469744" cy="259045"/>
    <xdr:sp macro="" textlink="">
      <xdr:nvSpPr>
        <xdr:cNvPr id="376" name="n_1mainValue【福祉施設】&#10;一人当たり面積"/>
        <xdr:cNvSpPr txBox="1"/>
      </xdr:nvSpPr>
      <xdr:spPr>
        <a:xfrm>
          <a:off x="939172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4734</xdr:rowOff>
    </xdr:from>
    <xdr:ext cx="469744" cy="259045"/>
    <xdr:sp macro="" textlink="">
      <xdr:nvSpPr>
        <xdr:cNvPr id="377" name="n_2mainValue【福祉施設】&#10;一人当たり面積"/>
        <xdr:cNvSpPr txBox="1"/>
      </xdr:nvSpPr>
      <xdr:spPr>
        <a:xfrm>
          <a:off x="851542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26506</xdr:rowOff>
    </xdr:from>
    <xdr:ext cx="469744" cy="259045"/>
    <xdr:sp macro="" textlink="">
      <xdr:nvSpPr>
        <xdr:cNvPr id="378" name="n_3mainValue【福祉施設】&#10;一人当たり面積"/>
        <xdr:cNvSpPr txBox="1"/>
      </xdr:nvSpPr>
      <xdr:spPr>
        <a:xfrm>
          <a:off x="7626427"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29227</xdr:rowOff>
    </xdr:from>
    <xdr:ext cx="469744" cy="259045"/>
    <xdr:sp macro="" textlink="">
      <xdr:nvSpPr>
        <xdr:cNvPr id="379" name="n_4mainValue【福祉施設】&#10;一人当たり面積"/>
        <xdr:cNvSpPr txBox="1"/>
      </xdr:nvSpPr>
      <xdr:spPr>
        <a:xfrm>
          <a:off x="6737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409" name="【市民会館】&#10;有形固定資産減価償却率平均値テキスト"/>
        <xdr:cNvSpPr txBox="1"/>
      </xdr:nvSpPr>
      <xdr:spPr>
        <a:xfrm>
          <a:off x="4673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413" name="フローチャート: 判断 412"/>
        <xdr:cNvSpPr/>
      </xdr:nvSpPr>
      <xdr:spPr>
        <a:xfrm>
          <a:off x="1968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82550</xdr:rowOff>
    </xdr:from>
    <xdr:to>
      <xdr:col>6</xdr:col>
      <xdr:colOff>38100</xdr:colOff>
      <xdr:row>104</xdr:row>
      <xdr:rowOff>12700</xdr:rowOff>
    </xdr:to>
    <xdr:sp macro="" textlink="">
      <xdr:nvSpPr>
        <xdr:cNvPr id="414" name="フローチャート: 判断 413"/>
        <xdr:cNvSpPr/>
      </xdr:nvSpPr>
      <xdr:spPr>
        <a:xfrm>
          <a:off x="1079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170180</xdr:rowOff>
    </xdr:from>
    <xdr:to>
      <xdr:col>24</xdr:col>
      <xdr:colOff>114300</xdr:colOff>
      <xdr:row>100</xdr:row>
      <xdr:rowOff>100330</xdr:rowOff>
    </xdr:to>
    <xdr:sp macro="" textlink="">
      <xdr:nvSpPr>
        <xdr:cNvPr id="420" name="楕円 419"/>
        <xdr:cNvSpPr/>
      </xdr:nvSpPr>
      <xdr:spPr>
        <a:xfrm>
          <a:off x="45847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85107</xdr:rowOff>
    </xdr:from>
    <xdr:ext cx="405111" cy="259045"/>
    <xdr:sp macro="" textlink="">
      <xdr:nvSpPr>
        <xdr:cNvPr id="421" name="【市民会館】&#10;有形固定資産減価償却率該当値テキスト"/>
        <xdr:cNvSpPr txBox="1"/>
      </xdr:nvSpPr>
      <xdr:spPr>
        <a:xfrm>
          <a:off x="4673600" y="1705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65405</xdr:rowOff>
    </xdr:from>
    <xdr:to>
      <xdr:col>20</xdr:col>
      <xdr:colOff>38100</xdr:colOff>
      <xdr:row>104</xdr:row>
      <xdr:rowOff>167005</xdr:rowOff>
    </xdr:to>
    <xdr:sp macro="" textlink="">
      <xdr:nvSpPr>
        <xdr:cNvPr id="422" name="楕円 421"/>
        <xdr:cNvSpPr/>
      </xdr:nvSpPr>
      <xdr:spPr>
        <a:xfrm>
          <a:off x="3746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49530</xdr:rowOff>
    </xdr:from>
    <xdr:to>
      <xdr:col>24</xdr:col>
      <xdr:colOff>63500</xdr:colOff>
      <xdr:row>104</xdr:row>
      <xdr:rowOff>116205</xdr:rowOff>
    </xdr:to>
    <xdr:cxnSp macro="">
      <xdr:nvCxnSpPr>
        <xdr:cNvPr id="423" name="直線コネクタ 422"/>
        <xdr:cNvCxnSpPr/>
      </xdr:nvCxnSpPr>
      <xdr:spPr>
        <a:xfrm flipV="1">
          <a:off x="3797300" y="17194530"/>
          <a:ext cx="838200" cy="75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31114</xdr:rowOff>
    </xdr:from>
    <xdr:to>
      <xdr:col>15</xdr:col>
      <xdr:colOff>101600</xdr:colOff>
      <xdr:row>104</xdr:row>
      <xdr:rowOff>132714</xdr:rowOff>
    </xdr:to>
    <xdr:sp macro="" textlink="">
      <xdr:nvSpPr>
        <xdr:cNvPr id="424" name="楕円 423"/>
        <xdr:cNvSpPr/>
      </xdr:nvSpPr>
      <xdr:spPr>
        <a:xfrm>
          <a:off x="2857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81914</xdr:rowOff>
    </xdr:from>
    <xdr:to>
      <xdr:col>19</xdr:col>
      <xdr:colOff>177800</xdr:colOff>
      <xdr:row>104</xdr:row>
      <xdr:rowOff>116205</xdr:rowOff>
    </xdr:to>
    <xdr:cxnSp macro="">
      <xdr:nvCxnSpPr>
        <xdr:cNvPr id="425" name="直線コネクタ 424"/>
        <xdr:cNvCxnSpPr/>
      </xdr:nvCxnSpPr>
      <xdr:spPr>
        <a:xfrm>
          <a:off x="2908300" y="179127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26" name="楕円 425"/>
        <xdr:cNvSpPr/>
      </xdr:nvSpPr>
      <xdr:spPr>
        <a:xfrm>
          <a:off x="1968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43814</xdr:rowOff>
    </xdr:from>
    <xdr:to>
      <xdr:col>15</xdr:col>
      <xdr:colOff>50800</xdr:colOff>
      <xdr:row>104</xdr:row>
      <xdr:rowOff>81914</xdr:rowOff>
    </xdr:to>
    <xdr:cxnSp macro="">
      <xdr:nvCxnSpPr>
        <xdr:cNvPr id="427" name="直線コネクタ 426"/>
        <xdr:cNvCxnSpPr/>
      </xdr:nvCxnSpPr>
      <xdr:spPr>
        <a:xfrm>
          <a:off x="2019300" y="17874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128270</xdr:rowOff>
    </xdr:from>
    <xdr:to>
      <xdr:col>6</xdr:col>
      <xdr:colOff>38100</xdr:colOff>
      <xdr:row>104</xdr:row>
      <xdr:rowOff>58420</xdr:rowOff>
    </xdr:to>
    <xdr:sp macro="" textlink="">
      <xdr:nvSpPr>
        <xdr:cNvPr id="428" name="楕円 427"/>
        <xdr:cNvSpPr/>
      </xdr:nvSpPr>
      <xdr:spPr>
        <a:xfrm>
          <a:off x="1079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xdr:rowOff>
    </xdr:from>
    <xdr:to>
      <xdr:col>10</xdr:col>
      <xdr:colOff>114300</xdr:colOff>
      <xdr:row>104</xdr:row>
      <xdr:rowOff>43814</xdr:rowOff>
    </xdr:to>
    <xdr:cxnSp macro="">
      <xdr:nvCxnSpPr>
        <xdr:cNvPr id="429" name="直線コネクタ 428"/>
        <xdr:cNvCxnSpPr/>
      </xdr:nvCxnSpPr>
      <xdr:spPr>
        <a:xfrm>
          <a:off x="1130300" y="178384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153052</xdr:rowOff>
    </xdr:from>
    <xdr:ext cx="405111" cy="259045"/>
    <xdr:sp macro="" textlink="">
      <xdr:nvSpPr>
        <xdr:cNvPr id="432" name="n_3aveValue【市民会館】&#10;有形固定資産減価償却率"/>
        <xdr:cNvSpPr txBox="1"/>
      </xdr:nvSpPr>
      <xdr:spPr>
        <a:xfrm>
          <a:off x="1816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29227</xdr:rowOff>
    </xdr:from>
    <xdr:ext cx="405111" cy="259045"/>
    <xdr:sp macro="" textlink="">
      <xdr:nvSpPr>
        <xdr:cNvPr id="433" name="n_4aveValue【市民会館】&#10;有形固定資産減価償却率"/>
        <xdr:cNvSpPr txBox="1"/>
      </xdr:nvSpPr>
      <xdr:spPr>
        <a:xfrm>
          <a:off x="927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158132</xdr:rowOff>
    </xdr:from>
    <xdr:ext cx="405111" cy="259045"/>
    <xdr:sp macro="" textlink="">
      <xdr:nvSpPr>
        <xdr:cNvPr id="434" name="n_1mainValue【市民会館】&#10;有形固定資産減価償却率"/>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123841</xdr:rowOff>
    </xdr:from>
    <xdr:ext cx="405111" cy="259045"/>
    <xdr:sp macro="" textlink="">
      <xdr:nvSpPr>
        <xdr:cNvPr id="435" name="n_2mainValue【市民会館】&#10;有形固定資産減価償却率"/>
        <xdr:cNvSpPr txBox="1"/>
      </xdr:nvSpPr>
      <xdr:spPr>
        <a:xfrm>
          <a:off x="27057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85741</xdr:rowOff>
    </xdr:from>
    <xdr:ext cx="405111" cy="259045"/>
    <xdr:sp macro="" textlink="">
      <xdr:nvSpPr>
        <xdr:cNvPr id="436" name="n_3mainValue【市民会館】&#10;有形固定資産減価償却率"/>
        <xdr:cNvSpPr txBox="1"/>
      </xdr:nvSpPr>
      <xdr:spPr>
        <a:xfrm>
          <a:off x="1816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49547</xdr:rowOff>
    </xdr:from>
    <xdr:ext cx="405111" cy="259045"/>
    <xdr:sp macro="" textlink="">
      <xdr:nvSpPr>
        <xdr:cNvPr id="437" name="n_4mainValue【市民会館】&#10;有形固定資産減価償却率"/>
        <xdr:cNvSpPr txBox="1"/>
      </xdr:nvSpPr>
      <xdr:spPr>
        <a:xfrm>
          <a:off x="927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2"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168275</xdr:rowOff>
    </xdr:from>
    <xdr:to>
      <xdr:col>41</xdr:col>
      <xdr:colOff>101600</xdr:colOff>
      <xdr:row>105</xdr:row>
      <xdr:rowOff>98425</xdr:rowOff>
    </xdr:to>
    <xdr:sp macro="" textlink="">
      <xdr:nvSpPr>
        <xdr:cNvPr id="466" name="フローチャート: 判断 465"/>
        <xdr:cNvSpPr/>
      </xdr:nvSpPr>
      <xdr:spPr>
        <a:xfrm>
          <a:off x="781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467" name="フローチャート: 判断 466"/>
        <xdr:cNvSpPr/>
      </xdr:nvSpPr>
      <xdr:spPr>
        <a:xfrm>
          <a:off x="69215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73" name="楕円 472"/>
        <xdr:cNvSpPr/>
      </xdr:nvSpPr>
      <xdr:spPr>
        <a:xfrm>
          <a:off x="10426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60977</xdr:rowOff>
    </xdr:from>
    <xdr:ext cx="469744" cy="259045"/>
    <xdr:sp macro="" textlink="">
      <xdr:nvSpPr>
        <xdr:cNvPr id="474" name="【市民会館】&#10;一人当たり面積該当値テキスト"/>
        <xdr:cNvSpPr txBox="1"/>
      </xdr:nvSpPr>
      <xdr:spPr>
        <a:xfrm>
          <a:off x="10515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75" name="楕円 474"/>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133350</xdr:rowOff>
    </xdr:to>
    <xdr:cxnSp macro="">
      <xdr:nvCxnSpPr>
        <xdr:cNvPr id="476" name="直線コネクタ 475"/>
        <xdr:cNvCxnSpPr/>
      </xdr:nvCxnSpPr>
      <xdr:spPr>
        <a:xfrm>
          <a:off x="9639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88264</xdr:rowOff>
    </xdr:from>
    <xdr:to>
      <xdr:col>46</xdr:col>
      <xdr:colOff>38100</xdr:colOff>
      <xdr:row>106</xdr:row>
      <xdr:rowOff>18414</xdr:rowOff>
    </xdr:to>
    <xdr:sp macro="" textlink="">
      <xdr:nvSpPr>
        <xdr:cNvPr id="477" name="楕円 476"/>
        <xdr:cNvSpPr/>
      </xdr:nvSpPr>
      <xdr:spPr>
        <a:xfrm>
          <a:off x="8699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139064</xdr:rowOff>
    </xdr:to>
    <xdr:cxnSp macro="">
      <xdr:nvCxnSpPr>
        <xdr:cNvPr id="478" name="直線コネクタ 477"/>
        <xdr:cNvCxnSpPr/>
      </xdr:nvCxnSpPr>
      <xdr:spPr>
        <a:xfrm flipV="1">
          <a:off x="8750300" y="181356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88264</xdr:rowOff>
    </xdr:from>
    <xdr:to>
      <xdr:col>41</xdr:col>
      <xdr:colOff>101600</xdr:colOff>
      <xdr:row>106</xdr:row>
      <xdr:rowOff>18414</xdr:rowOff>
    </xdr:to>
    <xdr:sp macro="" textlink="">
      <xdr:nvSpPr>
        <xdr:cNvPr id="479" name="楕円 478"/>
        <xdr:cNvSpPr/>
      </xdr:nvSpPr>
      <xdr:spPr>
        <a:xfrm>
          <a:off x="7810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139064</xdr:rowOff>
    </xdr:from>
    <xdr:to>
      <xdr:col>45</xdr:col>
      <xdr:colOff>177800</xdr:colOff>
      <xdr:row>105</xdr:row>
      <xdr:rowOff>139064</xdr:rowOff>
    </xdr:to>
    <xdr:cxnSp macro="">
      <xdr:nvCxnSpPr>
        <xdr:cNvPr id="480" name="直線コネクタ 479"/>
        <xdr:cNvCxnSpPr/>
      </xdr:nvCxnSpPr>
      <xdr:spPr>
        <a:xfrm>
          <a:off x="7861300" y="1814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25400</xdr:rowOff>
    </xdr:from>
    <xdr:to>
      <xdr:col>36</xdr:col>
      <xdr:colOff>165100</xdr:colOff>
      <xdr:row>105</xdr:row>
      <xdr:rowOff>127000</xdr:rowOff>
    </xdr:to>
    <xdr:sp macro="" textlink="">
      <xdr:nvSpPr>
        <xdr:cNvPr id="481" name="楕円 480"/>
        <xdr:cNvSpPr/>
      </xdr:nvSpPr>
      <xdr:spPr>
        <a:xfrm>
          <a:off x="692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76200</xdr:rowOff>
    </xdr:from>
    <xdr:to>
      <xdr:col>41</xdr:col>
      <xdr:colOff>50800</xdr:colOff>
      <xdr:row>105</xdr:row>
      <xdr:rowOff>139064</xdr:rowOff>
    </xdr:to>
    <xdr:cxnSp macro="">
      <xdr:nvCxnSpPr>
        <xdr:cNvPr id="482" name="直線コネクタ 481"/>
        <xdr:cNvCxnSpPr/>
      </xdr:nvCxnSpPr>
      <xdr:spPr>
        <a:xfrm>
          <a:off x="6972300" y="1807845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3" name="n_1aveValue【市民会館】&#10;一人当たり面積"/>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4"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5" name="n_3aveValue【市民会館】&#10;一人当たり面積"/>
        <xdr:cNvSpPr txBox="1"/>
      </xdr:nvSpPr>
      <xdr:spPr>
        <a:xfrm>
          <a:off x="7626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103522</xdr:rowOff>
    </xdr:from>
    <xdr:ext cx="469744" cy="259045"/>
    <xdr:sp macro="" textlink="">
      <xdr:nvSpPr>
        <xdr:cNvPr id="486" name="n_4aveValue【市民会館】&#10;一人当たり面積"/>
        <xdr:cNvSpPr txBox="1"/>
      </xdr:nvSpPr>
      <xdr:spPr>
        <a:xfrm>
          <a:off x="6737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487" name="n_1mainValue【市民会館】&#10;一人当たり面積"/>
        <xdr:cNvSpPr txBox="1"/>
      </xdr:nvSpPr>
      <xdr:spPr>
        <a:xfrm>
          <a:off x="9391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9541</xdr:rowOff>
    </xdr:from>
    <xdr:ext cx="469744" cy="259045"/>
    <xdr:sp macro="" textlink="">
      <xdr:nvSpPr>
        <xdr:cNvPr id="488" name="n_2mainValue【市民会館】&#10;一人当たり面積"/>
        <xdr:cNvSpPr txBox="1"/>
      </xdr:nvSpPr>
      <xdr:spPr>
        <a:xfrm>
          <a:off x="8515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9541</xdr:rowOff>
    </xdr:from>
    <xdr:ext cx="469744" cy="259045"/>
    <xdr:sp macro="" textlink="">
      <xdr:nvSpPr>
        <xdr:cNvPr id="489" name="n_3mainValue【市民会館】&#10;一人当たり面積"/>
        <xdr:cNvSpPr txBox="1"/>
      </xdr:nvSpPr>
      <xdr:spPr>
        <a:xfrm>
          <a:off x="7626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118127</xdr:rowOff>
    </xdr:from>
    <xdr:ext cx="469744" cy="259045"/>
    <xdr:sp macro="" textlink="">
      <xdr:nvSpPr>
        <xdr:cNvPr id="490" name="n_4mainValue【市民会館】&#10;一人当たり面積"/>
        <xdr:cNvSpPr txBox="1"/>
      </xdr:nvSpPr>
      <xdr:spPr>
        <a:xfrm>
          <a:off x="673742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20" name="【一般廃棄物処理施設】&#10;有形固定資産減価償却率平均値テキスト"/>
        <xdr:cNvSpPr txBox="1"/>
      </xdr:nvSpPr>
      <xdr:spPr>
        <a:xfrm>
          <a:off x="16357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24" name="フローチャート: 判断 523"/>
        <xdr:cNvSpPr/>
      </xdr:nvSpPr>
      <xdr:spPr>
        <a:xfrm>
          <a:off x="13652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5" name="フローチャート: 判断 524"/>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95885</xdr:rowOff>
    </xdr:from>
    <xdr:to>
      <xdr:col>85</xdr:col>
      <xdr:colOff>177800</xdr:colOff>
      <xdr:row>34</xdr:row>
      <xdr:rowOff>26035</xdr:rowOff>
    </xdr:to>
    <xdr:sp macro="" textlink="">
      <xdr:nvSpPr>
        <xdr:cNvPr id="531" name="楕円 530"/>
        <xdr:cNvSpPr/>
      </xdr:nvSpPr>
      <xdr:spPr>
        <a:xfrm>
          <a:off x="162687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118762</xdr:rowOff>
    </xdr:from>
    <xdr:ext cx="405111" cy="259045"/>
    <xdr:sp macro="" textlink="">
      <xdr:nvSpPr>
        <xdr:cNvPr id="532" name="【一般廃棄物処理施設】&#10;有形固定資産減価償却率該当値テキスト"/>
        <xdr:cNvSpPr txBox="1"/>
      </xdr:nvSpPr>
      <xdr:spPr>
        <a:xfrm>
          <a:off x="16357600"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33020</xdr:rowOff>
    </xdr:from>
    <xdr:to>
      <xdr:col>81</xdr:col>
      <xdr:colOff>101600</xdr:colOff>
      <xdr:row>33</xdr:row>
      <xdr:rowOff>134620</xdr:rowOff>
    </xdr:to>
    <xdr:sp macro="" textlink="">
      <xdr:nvSpPr>
        <xdr:cNvPr id="533" name="楕円 532"/>
        <xdr:cNvSpPr/>
      </xdr:nvSpPr>
      <xdr:spPr>
        <a:xfrm>
          <a:off x="15430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83820</xdr:rowOff>
    </xdr:from>
    <xdr:to>
      <xdr:col>85</xdr:col>
      <xdr:colOff>127000</xdr:colOff>
      <xdr:row>33</xdr:row>
      <xdr:rowOff>146685</xdr:rowOff>
    </xdr:to>
    <xdr:cxnSp macro="">
      <xdr:nvCxnSpPr>
        <xdr:cNvPr id="534" name="直線コネクタ 533"/>
        <xdr:cNvCxnSpPr/>
      </xdr:nvCxnSpPr>
      <xdr:spPr>
        <a:xfrm>
          <a:off x="15481300" y="574167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135890</xdr:rowOff>
    </xdr:from>
    <xdr:to>
      <xdr:col>76</xdr:col>
      <xdr:colOff>165100</xdr:colOff>
      <xdr:row>33</xdr:row>
      <xdr:rowOff>66040</xdr:rowOff>
    </xdr:to>
    <xdr:sp macro="" textlink="">
      <xdr:nvSpPr>
        <xdr:cNvPr id="535" name="楕円 534"/>
        <xdr:cNvSpPr/>
      </xdr:nvSpPr>
      <xdr:spPr>
        <a:xfrm>
          <a:off x="14541500" y="56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15240</xdr:rowOff>
    </xdr:from>
    <xdr:to>
      <xdr:col>81</xdr:col>
      <xdr:colOff>50800</xdr:colOff>
      <xdr:row>33</xdr:row>
      <xdr:rowOff>83820</xdr:rowOff>
    </xdr:to>
    <xdr:cxnSp macro="">
      <xdr:nvCxnSpPr>
        <xdr:cNvPr id="536" name="直線コネクタ 535"/>
        <xdr:cNvCxnSpPr/>
      </xdr:nvCxnSpPr>
      <xdr:spPr>
        <a:xfrm>
          <a:off x="14592300" y="56730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36830</xdr:rowOff>
    </xdr:from>
    <xdr:to>
      <xdr:col>72</xdr:col>
      <xdr:colOff>38100</xdr:colOff>
      <xdr:row>34</xdr:row>
      <xdr:rowOff>138430</xdr:rowOff>
    </xdr:to>
    <xdr:sp macro="" textlink="">
      <xdr:nvSpPr>
        <xdr:cNvPr id="537" name="楕円 536"/>
        <xdr:cNvSpPr/>
      </xdr:nvSpPr>
      <xdr:spPr>
        <a:xfrm>
          <a:off x="13652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15240</xdr:rowOff>
    </xdr:from>
    <xdr:to>
      <xdr:col>76</xdr:col>
      <xdr:colOff>114300</xdr:colOff>
      <xdr:row>34</xdr:row>
      <xdr:rowOff>87630</xdr:rowOff>
    </xdr:to>
    <xdr:cxnSp macro="">
      <xdr:nvCxnSpPr>
        <xdr:cNvPr id="538" name="直線コネクタ 537"/>
        <xdr:cNvCxnSpPr/>
      </xdr:nvCxnSpPr>
      <xdr:spPr>
        <a:xfrm flipV="1">
          <a:off x="13703300" y="567309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122555</xdr:rowOff>
    </xdr:from>
    <xdr:to>
      <xdr:col>67</xdr:col>
      <xdr:colOff>101600</xdr:colOff>
      <xdr:row>41</xdr:row>
      <xdr:rowOff>52705</xdr:rowOff>
    </xdr:to>
    <xdr:sp macro="" textlink="">
      <xdr:nvSpPr>
        <xdr:cNvPr id="539" name="楕円 538"/>
        <xdr:cNvSpPr/>
      </xdr:nvSpPr>
      <xdr:spPr>
        <a:xfrm>
          <a:off x="12763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87630</xdr:rowOff>
    </xdr:from>
    <xdr:to>
      <xdr:col>71</xdr:col>
      <xdr:colOff>177800</xdr:colOff>
      <xdr:row>41</xdr:row>
      <xdr:rowOff>1905</xdr:rowOff>
    </xdr:to>
    <xdr:cxnSp macro="">
      <xdr:nvCxnSpPr>
        <xdr:cNvPr id="540" name="直線コネクタ 539"/>
        <xdr:cNvCxnSpPr/>
      </xdr:nvCxnSpPr>
      <xdr:spPr>
        <a:xfrm flipV="1">
          <a:off x="12814300" y="5916930"/>
          <a:ext cx="889000" cy="11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541" name="n_1aveValue【一般廃棄物処理施設】&#10;有形固定資産減価償却率"/>
        <xdr:cNvSpPr txBox="1"/>
      </xdr:nvSpPr>
      <xdr:spPr>
        <a:xfrm>
          <a:off x="15266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542" name="n_2aveValue【一般廃棄物処理施設】&#10;有形固定資産減価償却率"/>
        <xdr:cNvSpPr txBox="1"/>
      </xdr:nvSpPr>
      <xdr:spPr>
        <a:xfrm>
          <a:off x="14389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131462</xdr:rowOff>
    </xdr:from>
    <xdr:ext cx="405111" cy="259045"/>
    <xdr:sp macro="" textlink="">
      <xdr:nvSpPr>
        <xdr:cNvPr id="543" name="n_3aveValue【一般廃棄物処理施設】&#10;有形固定資産減価償却率"/>
        <xdr:cNvSpPr txBox="1"/>
      </xdr:nvSpPr>
      <xdr:spPr>
        <a:xfrm>
          <a:off x="13500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544" name="n_4aveValue【一般廃棄物処理施設】&#10;有形固定資産減価償却率"/>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151147</xdr:rowOff>
    </xdr:from>
    <xdr:ext cx="405111" cy="259045"/>
    <xdr:sp macro="" textlink="">
      <xdr:nvSpPr>
        <xdr:cNvPr id="545" name="n_1mainValue【一般廃棄物処理施設】&#10;有形固定資産減価償却率"/>
        <xdr:cNvSpPr txBox="1"/>
      </xdr:nvSpPr>
      <xdr:spPr>
        <a:xfrm>
          <a:off x="152660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82567</xdr:rowOff>
    </xdr:from>
    <xdr:ext cx="405111" cy="259045"/>
    <xdr:sp macro="" textlink="">
      <xdr:nvSpPr>
        <xdr:cNvPr id="546" name="n_2mainValue【一般廃棄物処理施設】&#10;有形固定資産減価償却率"/>
        <xdr:cNvSpPr txBox="1"/>
      </xdr:nvSpPr>
      <xdr:spPr>
        <a:xfrm>
          <a:off x="14389744" y="539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154957</xdr:rowOff>
    </xdr:from>
    <xdr:ext cx="405111" cy="259045"/>
    <xdr:sp macro="" textlink="">
      <xdr:nvSpPr>
        <xdr:cNvPr id="547" name="n_3mainValue【一般廃棄物処理施設】&#10;有形固定資産減価償却率"/>
        <xdr:cNvSpPr txBox="1"/>
      </xdr:nvSpPr>
      <xdr:spPr>
        <a:xfrm>
          <a:off x="13500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43832</xdr:rowOff>
    </xdr:from>
    <xdr:ext cx="405111" cy="259045"/>
    <xdr:sp macro="" textlink="">
      <xdr:nvSpPr>
        <xdr:cNvPr id="548" name="n_4mainValue【一般廃棄物処理施設】&#10;有形固定資産減価償却率"/>
        <xdr:cNvSpPr txBox="1"/>
      </xdr:nvSpPr>
      <xdr:spPr>
        <a:xfrm>
          <a:off x="12611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925</xdr:rowOff>
    </xdr:from>
    <xdr:to>
      <xdr:col>102</xdr:col>
      <xdr:colOff>165100</xdr:colOff>
      <xdr:row>39</xdr:row>
      <xdr:rowOff>102525</xdr:rowOff>
    </xdr:to>
    <xdr:sp macro="" textlink="">
      <xdr:nvSpPr>
        <xdr:cNvPr id="581" name="フローチャート: 判断 580"/>
        <xdr:cNvSpPr/>
      </xdr:nvSpPr>
      <xdr:spPr>
        <a:xfrm>
          <a:off x="19494500" y="66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49151</xdr:rowOff>
    </xdr:from>
    <xdr:to>
      <xdr:col>98</xdr:col>
      <xdr:colOff>38100</xdr:colOff>
      <xdr:row>39</xdr:row>
      <xdr:rowOff>150751</xdr:rowOff>
    </xdr:to>
    <xdr:sp macro="" textlink="">
      <xdr:nvSpPr>
        <xdr:cNvPr id="582" name="フローチャート: 判断 581"/>
        <xdr:cNvSpPr/>
      </xdr:nvSpPr>
      <xdr:spPr>
        <a:xfrm>
          <a:off x="18605500" y="673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83251</xdr:rowOff>
    </xdr:from>
    <xdr:to>
      <xdr:col>116</xdr:col>
      <xdr:colOff>114300</xdr:colOff>
      <xdr:row>37</xdr:row>
      <xdr:rowOff>13401</xdr:rowOff>
    </xdr:to>
    <xdr:sp macro="" textlink="">
      <xdr:nvSpPr>
        <xdr:cNvPr id="588" name="楕円 587"/>
        <xdr:cNvSpPr/>
      </xdr:nvSpPr>
      <xdr:spPr>
        <a:xfrm>
          <a:off x="22110700" y="625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106128</xdr:rowOff>
    </xdr:from>
    <xdr:ext cx="599010" cy="259045"/>
    <xdr:sp macro="" textlink="">
      <xdr:nvSpPr>
        <xdr:cNvPr id="589" name="【一般廃棄物処理施設】&#10;一人当たり有形固定資産（償却資産）額該当値テキスト"/>
        <xdr:cNvSpPr txBox="1"/>
      </xdr:nvSpPr>
      <xdr:spPr>
        <a:xfrm>
          <a:off x="22199600" y="610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81331</xdr:rowOff>
    </xdr:from>
    <xdr:to>
      <xdr:col>112</xdr:col>
      <xdr:colOff>38100</xdr:colOff>
      <xdr:row>37</xdr:row>
      <xdr:rowOff>11481</xdr:rowOff>
    </xdr:to>
    <xdr:sp macro="" textlink="">
      <xdr:nvSpPr>
        <xdr:cNvPr id="590" name="楕円 589"/>
        <xdr:cNvSpPr/>
      </xdr:nvSpPr>
      <xdr:spPr>
        <a:xfrm>
          <a:off x="21272500" y="62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132131</xdr:rowOff>
    </xdr:from>
    <xdr:to>
      <xdr:col>116</xdr:col>
      <xdr:colOff>63500</xdr:colOff>
      <xdr:row>36</xdr:row>
      <xdr:rowOff>134051</xdr:rowOff>
    </xdr:to>
    <xdr:cxnSp macro="">
      <xdr:nvCxnSpPr>
        <xdr:cNvPr id="591" name="直線コネクタ 590"/>
        <xdr:cNvCxnSpPr/>
      </xdr:nvCxnSpPr>
      <xdr:spPr>
        <a:xfrm>
          <a:off x="21323300" y="6304331"/>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80500</xdr:rowOff>
    </xdr:from>
    <xdr:to>
      <xdr:col>107</xdr:col>
      <xdr:colOff>101600</xdr:colOff>
      <xdr:row>37</xdr:row>
      <xdr:rowOff>10650</xdr:rowOff>
    </xdr:to>
    <xdr:sp macro="" textlink="">
      <xdr:nvSpPr>
        <xdr:cNvPr id="592" name="楕円 591"/>
        <xdr:cNvSpPr/>
      </xdr:nvSpPr>
      <xdr:spPr>
        <a:xfrm>
          <a:off x="20383500" y="62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131300</xdr:rowOff>
    </xdr:from>
    <xdr:to>
      <xdr:col>111</xdr:col>
      <xdr:colOff>177800</xdr:colOff>
      <xdr:row>36</xdr:row>
      <xdr:rowOff>132131</xdr:rowOff>
    </xdr:to>
    <xdr:cxnSp macro="">
      <xdr:nvCxnSpPr>
        <xdr:cNvPr id="593" name="直線コネクタ 592"/>
        <xdr:cNvCxnSpPr/>
      </xdr:nvCxnSpPr>
      <xdr:spPr>
        <a:xfrm>
          <a:off x="20434300" y="6303500"/>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74686</xdr:rowOff>
    </xdr:from>
    <xdr:to>
      <xdr:col>102</xdr:col>
      <xdr:colOff>165100</xdr:colOff>
      <xdr:row>38</xdr:row>
      <xdr:rowOff>4836</xdr:rowOff>
    </xdr:to>
    <xdr:sp macro="" textlink="">
      <xdr:nvSpPr>
        <xdr:cNvPr id="594" name="楕円 593"/>
        <xdr:cNvSpPr/>
      </xdr:nvSpPr>
      <xdr:spPr>
        <a:xfrm>
          <a:off x="19494500" y="641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131300</xdr:rowOff>
    </xdr:from>
    <xdr:to>
      <xdr:col>107</xdr:col>
      <xdr:colOff>50800</xdr:colOff>
      <xdr:row>37</xdr:row>
      <xdr:rowOff>125486</xdr:rowOff>
    </xdr:to>
    <xdr:cxnSp macro="">
      <xdr:nvCxnSpPr>
        <xdr:cNvPr id="595" name="直線コネクタ 594"/>
        <xdr:cNvCxnSpPr/>
      </xdr:nvCxnSpPr>
      <xdr:spPr>
        <a:xfrm flipV="1">
          <a:off x="19545300" y="6303500"/>
          <a:ext cx="889000" cy="16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72240</xdr:rowOff>
    </xdr:from>
    <xdr:to>
      <xdr:col>98</xdr:col>
      <xdr:colOff>38100</xdr:colOff>
      <xdr:row>41</xdr:row>
      <xdr:rowOff>2390</xdr:rowOff>
    </xdr:to>
    <xdr:sp macro="" textlink="">
      <xdr:nvSpPr>
        <xdr:cNvPr id="596" name="楕円 595"/>
        <xdr:cNvSpPr/>
      </xdr:nvSpPr>
      <xdr:spPr>
        <a:xfrm>
          <a:off x="18605500" y="69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125486</xdr:rowOff>
    </xdr:from>
    <xdr:to>
      <xdr:col>102</xdr:col>
      <xdr:colOff>114300</xdr:colOff>
      <xdr:row>40</xdr:row>
      <xdr:rowOff>123040</xdr:rowOff>
    </xdr:to>
    <xdr:cxnSp macro="">
      <xdr:nvCxnSpPr>
        <xdr:cNvPr id="597" name="直線コネクタ 596"/>
        <xdr:cNvCxnSpPr/>
      </xdr:nvCxnSpPr>
      <xdr:spPr>
        <a:xfrm flipV="1">
          <a:off x="18656300" y="6469136"/>
          <a:ext cx="889000" cy="5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xdr:cNvSpPr txBox="1"/>
      </xdr:nvSpPr>
      <xdr:spPr>
        <a:xfrm>
          <a:off x="20167111" y="67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93652</xdr:rowOff>
    </xdr:from>
    <xdr:ext cx="534377" cy="259045"/>
    <xdr:sp macro="" textlink="">
      <xdr:nvSpPr>
        <xdr:cNvPr id="600" name="n_3aveValue【一般廃棄物処理施設】&#10;一人当たり有形固定資産（償却資産）額"/>
        <xdr:cNvSpPr txBox="1"/>
      </xdr:nvSpPr>
      <xdr:spPr>
        <a:xfrm>
          <a:off x="19278111" y="67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167278</xdr:rowOff>
    </xdr:from>
    <xdr:ext cx="534377" cy="259045"/>
    <xdr:sp macro="" textlink="">
      <xdr:nvSpPr>
        <xdr:cNvPr id="601" name="n_4aveValue【一般廃棄物処理施設】&#10;一人当たり有形固定資産（償却資産）額"/>
        <xdr:cNvSpPr txBox="1"/>
      </xdr:nvSpPr>
      <xdr:spPr>
        <a:xfrm>
          <a:off x="18389111" y="651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28008</xdr:rowOff>
    </xdr:from>
    <xdr:ext cx="599010" cy="259045"/>
    <xdr:sp macro="" textlink="">
      <xdr:nvSpPr>
        <xdr:cNvPr id="602" name="n_1mainValue【一般廃棄物処理施設】&#10;一人当たり有形固定資産（償却資産）額"/>
        <xdr:cNvSpPr txBox="1"/>
      </xdr:nvSpPr>
      <xdr:spPr>
        <a:xfrm>
          <a:off x="21011095" y="602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27177</xdr:rowOff>
    </xdr:from>
    <xdr:ext cx="599010" cy="259045"/>
    <xdr:sp macro="" textlink="">
      <xdr:nvSpPr>
        <xdr:cNvPr id="603" name="n_2mainValue【一般廃棄物処理施設】&#10;一人当たり有形固定資産（償却資産）額"/>
        <xdr:cNvSpPr txBox="1"/>
      </xdr:nvSpPr>
      <xdr:spPr>
        <a:xfrm>
          <a:off x="20134795" y="602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21363</xdr:rowOff>
    </xdr:from>
    <xdr:ext cx="599010" cy="259045"/>
    <xdr:sp macro="" textlink="">
      <xdr:nvSpPr>
        <xdr:cNvPr id="604" name="n_3mainValue【一般廃棄物処理施設】&#10;一人当たり有形固定資産（償却資産）額"/>
        <xdr:cNvSpPr txBox="1"/>
      </xdr:nvSpPr>
      <xdr:spPr>
        <a:xfrm>
          <a:off x="19245795" y="619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164967</xdr:rowOff>
    </xdr:from>
    <xdr:ext cx="534377" cy="259045"/>
    <xdr:sp macro="" textlink="">
      <xdr:nvSpPr>
        <xdr:cNvPr id="605" name="n_4mainValue【一般廃棄物処理施設】&#10;一人当たり有形固定資産（償却資産）額"/>
        <xdr:cNvSpPr txBox="1"/>
      </xdr:nvSpPr>
      <xdr:spPr>
        <a:xfrm>
          <a:off x="18389111" y="70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634" name="【保健センター・保健所】&#10;有形固定資産減価償却率平均値テキスト"/>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124460</xdr:rowOff>
    </xdr:from>
    <xdr:to>
      <xdr:col>72</xdr:col>
      <xdr:colOff>38100</xdr:colOff>
      <xdr:row>61</xdr:row>
      <xdr:rowOff>54610</xdr:rowOff>
    </xdr:to>
    <xdr:sp macro="" textlink="">
      <xdr:nvSpPr>
        <xdr:cNvPr id="638" name="フローチャート: 判断 637"/>
        <xdr:cNvSpPr/>
      </xdr:nvSpPr>
      <xdr:spPr>
        <a:xfrm>
          <a:off x="13652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80645</xdr:rowOff>
    </xdr:from>
    <xdr:to>
      <xdr:col>67</xdr:col>
      <xdr:colOff>101600</xdr:colOff>
      <xdr:row>61</xdr:row>
      <xdr:rowOff>10795</xdr:rowOff>
    </xdr:to>
    <xdr:sp macro="" textlink="">
      <xdr:nvSpPr>
        <xdr:cNvPr id="639" name="フローチャート: 判断 638"/>
        <xdr:cNvSpPr/>
      </xdr:nvSpPr>
      <xdr:spPr>
        <a:xfrm>
          <a:off x="12763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122555</xdr:rowOff>
    </xdr:from>
    <xdr:to>
      <xdr:col>85</xdr:col>
      <xdr:colOff>177800</xdr:colOff>
      <xdr:row>59</xdr:row>
      <xdr:rowOff>52705</xdr:rowOff>
    </xdr:to>
    <xdr:sp macro="" textlink="">
      <xdr:nvSpPr>
        <xdr:cNvPr id="645" name="楕円 644"/>
        <xdr:cNvSpPr/>
      </xdr:nvSpPr>
      <xdr:spPr>
        <a:xfrm>
          <a:off x="162687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145432</xdr:rowOff>
    </xdr:from>
    <xdr:ext cx="405111" cy="259045"/>
    <xdr:sp macro="" textlink="">
      <xdr:nvSpPr>
        <xdr:cNvPr id="646" name="【保健センター・保健所】&#10;有形固定資産減価償却率該当値テキスト"/>
        <xdr:cNvSpPr txBox="1"/>
      </xdr:nvSpPr>
      <xdr:spPr>
        <a:xfrm>
          <a:off x="16357600"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55880</xdr:rowOff>
    </xdr:from>
    <xdr:to>
      <xdr:col>81</xdr:col>
      <xdr:colOff>101600</xdr:colOff>
      <xdr:row>58</xdr:row>
      <xdr:rowOff>157480</xdr:rowOff>
    </xdr:to>
    <xdr:sp macro="" textlink="">
      <xdr:nvSpPr>
        <xdr:cNvPr id="647" name="楕円 646"/>
        <xdr:cNvSpPr/>
      </xdr:nvSpPr>
      <xdr:spPr>
        <a:xfrm>
          <a:off x="15430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106680</xdr:rowOff>
    </xdr:from>
    <xdr:to>
      <xdr:col>85</xdr:col>
      <xdr:colOff>127000</xdr:colOff>
      <xdr:row>59</xdr:row>
      <xdr:rowOff>1905</xdr:rowOff>
    </xdr:to>
    <xdr:cxnSp macro="">
      <xdr:nvCxnSpPr>
        <xdr:cNvPr id="648" name="直線コネクタ 647"/>
        <xdr:cNvCxnSpPr/>
      </xdr:nvCxnSpPr>
      <xdr:spPr>
        <a:xfrm>
          <a:off x="15481300" y="1005078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649" name="楕円 648"/>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106680</xdr:rowOff>
    </xdr:to>
    <xdr:cxnSp macro="">
      <xdr:nvCxnSpPr>
        <xdr:cNvPr id="650" name="直線コネクタ 649"/>
        <xdr:cNvCxnSpPr/>
      </xdr:nvCxnSpPr>
      <xdr:spPr>
        <a:xfrm>
          <a:off x="14592300" y="9982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651" name="楕円 650"/>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38100</xdr:rowOff>
    </xdr:to>
    <xdr:cxnSp macro="">
      <xdr:nvCxnSpPr>
        <xdr:cNvPr id="652" name="直線コネクタ 651"/>
        <xdr:cNvCxnSpPr/>
      </xdr:nvCxnSpPr>
      <xdr:spPr>
        <a:xfrm>
          <a:off x="13703300" y="9966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34925</xdr:rowOff>
    </xdr:from>
    <xdr:to>
      <xdr:col>67</xdr:col>
      <xdr:colOff>101600</xdr:colOff>
      <xdr:row>62</xdr:row>
      <xdr:rowOff>136525</xdr:rowOff>
    </xdr:to>
    <xdr:sp macro="" textlink="">
      <xdr:nvSpPr>
        <xdr:cNvPr id="653" name="楕円 652"/>
        <xdr:cNvSpPr/>
      </xdr:nvSpPr>
      <xdr:spPr>
        <a:xfrm>
          <a:off x="12763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22860</xdr:rowOff>
    </xdr:from>
    <xdr:to>
      <xdr:col>71</xdr:col>
      <xdr:colOff>177800</xdr:colOff>
      <xdr:row>62</xdr:row>
      <xdr:rowOff>85725</xdr:rowOff>
    </xdr:to>
    <xdr:cxnSp macro="">
      <xdr:nvCxnSpPr>
        <xdr:cNvPr id="654" name="直線コネクタ 653"/>
        <xdr:cNvCxnSpPr/>
      </xdr:nvCxnSpPr>
      <xdr:spPr>
        <a:xfrm flipV="1">
          <a:off x="12814300" y="9966960"/>
          <a:ext cx="889000" cy="74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5" name="n_1aveValue【保健センター・保健所】&#10;有形固定資産減価償却率"/>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6" name="n_2aveValue【保健センター・保健所】&#10;有形固定資産減価償却率"/>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45737</xdr:rowOff>
    </xdr:from>
    <xdr:ext cx="405111" cy="259045"/>
    <xdr:sp macro="" textlink="">
      <xdr:nvSpPr>
        <xdr:cNvPr id="657" name="n_3aveValue【保健センター・保健所】&#10;有形固定資産減価償却率"/>
        <xdr:cNvSpPr txBox="1"/>
      </xdr:nvSpPr>
      <xdr:spPr>
        <a:xfrm>
          <a:off x="13500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27322</xdr:rowOff>
    </xdr:from>
    <xdr:ext cx="405111" cy="259045"/>
    <xdr:sp macro="" textlink="">
      <xdr:nvSpPr>
        <xdr:cNvPr id="658" name="n_4aveValue【保健センター・保健所】&#10;有形固定資産減価償却率"/>
        <xdr:cNvSpPr txBox="1"/>
      </xdr:nvSpPr>
      <xdr:spPr>
        <a:xfrm>
          <a:off x="12611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2557</xdr:rowOff>
    </xdr:from>
    <xdr:ext cx="405111" cy="259045"/>
    <xdr:sp macro="" textlink="">
      <xdr:nvSpPr>
        <xdr:cNvPr id="659" name="n_1mainValue【保健センター・保健所】&#10;有形固定資産減価償却率"/>
        <xdr:cNvSpPr txBox="1"/>
      </xdr:nvSpPr>
      <xdr:spPr>
        <a:xfrm>
          <a:off x="152660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660" name="n_2mainValue【保健センター・保健所】&#10;有形固定資産減価償却率"/>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661" name="n_3mainValue【保健センター・保健所】&#10;有形固定資産減価償却率"/>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127652</xdr:rowOff>
    </xdr:from>
    <xdr:ext cx="405111" cy="259045"/>
    <xdr:sp macro="" textlink="">
      <xdr:nvSpPr>
        <xdr:cNvPr id="662" name="n_4mainValue【保健センター・保健所】&#10;有形固定資産減価償却率"/>
        <xdr:cNvSpPr txBox="1"/>
      </xdr:nvSpPr>
      <xdr:spPr>
        <a:xfrm>
          <a:off x="12611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3" name="フローチャート: 判断 692"/>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4" name="フローチャート: 判断 693"/>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macro="" textlink="">
      <xdr:nvSpPr>
        <xdr:cNvPr id="700" name="楕円 699"/>
        <xdr:cNvSpPr/>
      </xdr:nvSpPr>
      <xdr:spPr>
        <a:xfrm>
          <a:off x="22110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96791</xdr:rowOff>
    </xdr:from>
    <xdr:ext cx="469744" cy="259045"/>
    <xdr:sp macro="" textlink="">
      <xdr:nvSpPr>
        <xdr:cNvPr id="701" name="【保健センター・保健所】&#10;一人当たり面積該当値テキスト"/>
        <xdr:cNvSpPr txBox="1"/>
      </xdr:nvSpPr>
      <xdr:spPr>
        <a:xfrm>
          <a:off x="22199600"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118364</xdr:rowOff>
    </xdr:from>
    <xdr:to>
      <xdr:col>112</xdr:col>
      <xdr:colOff>38100</xdr:colOff>
      <xdr:row>63</xdr:row>
      <xdr:rowOff>48514</xdr:rowOff>
    </xdr:to>
    <xdr:sp macro="" textlink="">
      <xdr:nvSpPr>
        <xdr:cNvPr id="702" name="楕円 701"/>
        <xdr:cNvSpPr/>
      </xdr:nvSpPr>
      <xdr:spPr>
        <a:xfrm>
          <a:off x="21272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62</xdr:row>
      <xdr:rowOff>169164</xdr:rowOff>
    </xdr:to>
    <xdr:cxnSp macro="">
      <xdr:nvCxnSpPr>
        <xdr:cNvPr id="703" name="直線コネクタ 702"/>
        <xdr:cNvCxnSpPr/>
      </xdr:nvCxnSpPr>
      <xdr:spPr>
        <a:xfrm>
          <a:off x="21323300" y="1079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macro="" textlink="">
      <xdr:nvSpPr>
        <xdr:cNvPr id="704" name="楕円 703"/>
        <xdr:cNvSpPr/>
      </xdr:nvSpPr>
      <xdr:spPr>
        <a:xfrm>
          <a:off x="20383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169164</xdr:rowOff>
    </xdr:from>
    <xdr:to>
      <xdr:col>111</xdr:col>
      <xdr:colOff>177800</xdr:colOff>
      <xdr:row>63</xdr:row>
      <xdr:rowOff>6858</xdr:rowOff>
    </xdr:to>
    <xdr:cxnSp macro="">
      <xdr:nvCxnSpPr>
        <xdr:cNvPr id="705" name="直線コネクタ 704"/>
        <xdr:cNvCxnSpPr/>
      </xdr:nvCxnSpPr>
      <xdr:spPr>
        <a:xfrm flipV="1">
          <a:off x="20434300" y="10799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706" name="楕円 705"/>
        <xdr:cNvSpPr/>
      </xdr:nvSpPr>
      <xdr:spPr>
        <a:xfrm>
          <a:off x="19494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141732</xdr:rowOff>
    </xdr:from>
    <xdr:to>
      <xdr:col>107</xdr:col>
      <xdr:colOff>50800</xdr:colOff>
      <xdr:row>63</xdr:row>
      <xdr:rowOff>6858</xdr:rowOff>
    </xdr:to>
    <xdr:cxnSp macro="">
      <xdr:nvCxnSpPr>
        <xdr:cNvPr id="707" name="直線コネクタ 706"/>
        <xdr:cNvCxnSpPr/>
      </xdr:nvCxnSpPr>
      <xdr:spPr>
        <a:xfrm>
          <a:off x="19545300" y="10771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08" name="楕円 707"/>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141732</xdr:rowOff>
    </xdr:from>
    <xdr:to>
      <xdr:col>102</xdr:col>
      <xdr:colOff>114300</xdr:colOff>
      <xdr:row>63</xdr:row>
      <xdr:rowOff>34290</xdr:rowOff>
    </xdr:to>
    <xdr:cxnSp macro="">
      <xdr:nvCxnSpPr>
        <xdr:cNvPr id="709" name="直線コネクタ 708"/>
        <xdr:cNvCxnSpPr/>
      </xdr:nvCxnSpPr>
      <xdr:spPr>
        <a:xfrm flipV="1">
          <a:off x="18656300" y="10771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2" name="n_3aveValue【保健センター・保健所】&#10;一人当たり面積"/>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713" name="n_4aveValue【保健センター・保健所】&#10;一人当たり面積"/>
        <xdr:cNvSpPr txBox="1"/>
      </xdr:nvSpPr>
      <xdr:spPr>
        <a:xfrm>
          <a:off x="18421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39641</xdr:rowOff>
    </xdr:from>
    <xdr:ext cx="469744" cy="259045"/>
    <xdr:sp macro="" textlink="">
      <xdr:nvSpPr>
        <xdr:cNvPr id="714" name="n_1mainValue【保健センター・保健所】&#10;一人当たり面積"/>
        <xdr:cNvSpPr txBox="1"/>
      </xdr:nvSpPr>
      <xdr:spPr>
        <a:xfrm>
          <a:off x="210757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5" name="n_2main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37609</xdr:rowOff>
    </xdr:from>
    <xdr:ext cx="469744" cy="259045"/>
    <xdr:sp macro="" textlink="">
      <xdr:nvSpPr>
        <xdr:cNvPr id="716" name="n_3mainValue【保健センター・保健所】&#10;一人当たり面積"/>
        <xdr:cNvSpPr txBox="1"/>
      </xdr:nvSpPr>
      <xdr:spPr>
        <a:xfrm>
          <a:off x="19310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717" name="n_4mainValue【保健センター・保健所】&#10;一人当たり面積"/>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745" name="【消防施設】&#10;有形固定資産減価償却率平均値テキスト"/>
        <xdr:cNvSpPr txBox="1"/>
      </xdr:nvSpPr>
      <xdr:spPr>
        <a:xfrm>
          <a:off x="16357600" y="1375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106172</xdr:rowOff>
    </xdr:from>
    <xdr:to>
      <xdr:col>72</xdr:col>
      <xdr:colOff>38100</xdr:colOff>
      <xdr:row>81</xdr:row>
      <xdr:rowOff>36322</xdr:rowOff>
    </xdr:to>
    <xdr:sp macro="" textlink="">
      <xdr:nvSpPr>
        <xdr:cNvPr id="749" name="フローチャート: 判断 748"/>
        <xdr:cNvSpPr/>
      </xdr:nvSpPr>
      <xdr:spPr>
        <a:xfrm>
          <a:off x="13652500" y="1382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99313</xdr:rowOff>
    </xdr:from>
    <xdr:to>
      <xdr:col>67</xdr:col>
      <xdr:colOff>101600</xdr:colOff>
      <xdr:row>81</xdr:row>
      <xdr:rowOff>29463</xdr:rowOff>
    </xdr:to>
    <xdr:sp macro="" textlink="">
      <xdr:nvSpPr>
        <xdr:cNvPr id="750" name="フローチャート: 判断 749"/>
        <xdr:cNvSpPr/>
      </xdr:nvSpPr>
      <xdr:spPr>
        <a:xfrm>
          <a:off x="12763500" y="1381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133604</xdr:rowOff>
    </xdr:from>
    <xdr:to>
      <xdr:col>85</xdr:col>
      <xdr:colOff>177800</xdr:colOff>
      <xdr:row>78</xdr:row>
      <xdr:rowOff>63754</xdr:rowOff>
    </xdr:to>
    <xdr:sp macro="" textlink="">
      <xdr:nvSpPr>
        <xdr:cNvPr id="756" name="楕円 755"/>
        <xdr:cNvSpPr/>
      </xdr:nvSpPr>
      <xdr:spPr>
        <a:xfrm>
          <a:off x="16268700" y="133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48531</xdr:rowOff>
    </xdr:from>
    <xdr:ext cx="405111" cy="259045"/>
    <xdr:sp macro="" textlink="">
      <xdr:nvSpPr>
        <xdr:cNvPr id="757" name="【消防施設】&#10;有形固定資産減価償却率該当値テキスト"/>
        <xdr:cNvSpPr txBox="1"/>
      </xdr:nvSpPr>
      <xdr:spPr>
        <a:xfrm>
          <a:off x="16357600" y="13250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55880</xdr:rowOff>
    </xdr:from>
    <xdr:to>
      <xdr:col>81</xdr:col>
      <xdr:colOff>101600</xdr:colOff>
      <xdr:row>79</xdr:row>
      <xdr:rowOff>157480</xdr:rowOff>
    </xdr:to>
    <xdr:sp macro="" textlink="">
      <xdr:nvSpPr>
        <xdr:cNvPr id="758" name="楕円 757"/>
        <xdr:cNvSpPr/>
      </xdr:nvSpPr>
      <xdr:spPr>
        <a:xfrm>
          <a:off x="15430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12954</xdr:rowOff>
    </xdr:from>
    <xdr:to>
      <xdr:col>85</xdr:col>
      <xdr:colOff>127000</xdr:colOff>
      <xdr:row>79</xdr:row>
      <xdr:rowOff>106680</xdr:rowOff>
    </xdr:to>
    <xdr:cxnSp macro="">
      <xdr:nvCxnSpPr>
        <xdr:cNvPr id="759" name="直線コネクタ 758"/>
        <xdr:cNvCxnSpPr/>
      </xdr:nvCxnSpPr>
      <xdr:spPr>
        <a:xfrm flipV="1">
          <a:off x="15481300" y="13386054"/>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19304</xdr:rowOff>
    </xdr:from>
    <xdr:to>
      <xdr:col>76</xdr:col>
      <xdr:colOff>165100</xdr:colOff>
      <xdr:row>79</xdr:row>
      <xdr:rowOff>120904</xdr:rowOff>
    </xdr:to>
    <xdr:sp macro="" textlink="">
      <xdr:nvSpPr>
        <xdr:cNvPr id="760" name="楕円 759"/>
        <xdr:cNvSpPr/>
      </xdr:nvSpPr>
      <xdr:spPr>
        <a:xfrm>
          <a:off x="14541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70104</xdr:rowOff>
    </xdr:from>
    <xdr:to>
      <xdr:col>81</xdr:col>
      <xdr:colOff>50800</xdr:colOff>
      <xdr:row>79</xdr:row>
      <xdr:rowOff>106680</xdr:rowOff>
    </xdr:to>
    <xdr:cxnSp macro="">
      <xdr:nvCxnSpPr>
        <xdr:cNvPr id="761" name="直線コネクタ 760"/>
        <xdr:cNvCxnSpPr/>
      </xdr:nvCxnSpPr>
      <xdr:spPr>
        <a:xfrm>
          <a:off x="14592300" y="1361465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163322</xdr:rowOff>
    </xdr:from>
    <xdr:to>
      <xdr:col>72</xdr:col>
      <xdr:colOff>38100</xdr:colOff>
      <xdr:row>79</xdr:row>
      <xdr:rowOff>93472</xdr:rowOff>
    </xdr:to>
    <xdr:sp macro="" textlink="">
      <xdr:nvSpPr>
        <xdr:cNvPr id="762" name="楕円 761"/>
        <xdr:cNvSpPr/>
      </xdr:nvSpPr>
      <xdr:spPr>
        <a:xfrm>
          <a:off x="13652500" y="135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42672</xdr:rowOff>
    </xdr:from>
    <xdr:to>
      <xdr:col>76</xdr:col>
      <xdr:colOff>114300</xdr:colOff>
      <xdr:row>79</xdr:row>
      <xdr:rowOff>70104</xdr:rowOff>
    </xdr:to>
    <xdr:cxnSp macro="">
      <xdr:nvCxnSpPr>
        <xdr:cNvPr id="763" name="直線コネクタ 762"/>
        <xdr:cNvCxnSpPr/>
      </xdr:nvCxnSpPr>
      <xdr:spPr>
        <a:xfrm>
          <a:off x="13703300" y="1358722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133604</xdr:rowOff>
    </xdr:from>
    <xdr:to>
      <xdr:col>67</xdr:col>
      <xdr:colOff>101600</xdr:colOff>
      <xdr:row>79</xdr:row>
      <xdr:rowOff>63754</xdr:rowOff>
    </xdr:to>
    <xdr:sp macro="" textlink="">
      <xdr:nvSpPr>
        <xdr:cNvPr id="764" name="楕円 763"/>
        <xdr:cNvSpPr/>
      </xdr:nvSpPr>
      <xdr:spPr>
        <a:xfrm>
          <a:off x="12763500" y="135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12954</xdr:rowOff>
    </xdr:from>
    <xdr:to>
      <xdr:col>71</xdr:col>
      <xdr:colOff>177800</xdr:colOff>
      <xdr:row>79</xdr:row>
      <xdr:rowOff>42672</xdr:rowOff>
    </xdr:to>
    <xdr:cxnSp macro="">
      <xdr:nvCxnSpPr>
        <xdr:cNvPr id="765" name="直線コネクタ 764"/>
        <xdr:cNvCxnSpPr/>
      </xdr:nvCxnSpPr>
      <xdr:spPr>
        <a:xfrm>
          <a:off x="12814300" y="1355750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766" name="n_1aveValue【消防施設】&#10;有形固定資産減価償却率"/>
        <xdr:cNvSpPr txBox="1"/>
      </xdr:nvSpPr>
      <xdr:spPr>
        <a:xfrm>
          <a:off x="152660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767" name="n_2aveValue【消防施設】&#10;有形固定資産減価償却率"/>
        <xdr:cNvSpPr txBox="1"/>
      </xdr:nvSpPr>
      <xdr:spPr>
        <a:xfrm>
          <a:off x="14389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27449</xdr:rowOff>
    </xdr:from>
    <xdr:ext cx="405111" cy="259045"/>
    <xdr:sp macro="" textlink="">
      <xdr:nvSpPr>
        <xdr:cNvPr id="768" name="n_3aveValue【消防施設】&#10;有形固定資産減価償却率"/>
        <xdr:cNvSpPr txBox="1"/>
      </xdr:nvSpPr>
      <xdr:spPr>
        <a:xfrm>
          <a:off x="13500744" y="1391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20590</xdr:rowOff>
    </xdr:from>
    <xdr:ext cx="405111" cy="259045"/>
    <xdr:sp macro="" textlink="">
      <xdr:nvSpPr>
        <xdr:cNvPr id="769" name="n_4aveValue【消防施設】&#10;有形固定資産減価償却率"/>
        <xdr:cNvSpPr txBox="1"/>
      </xdr:nvSpPr>
      <xdr:spPr>
        <a:xfrm>
          <a:off x="12611744" y="1390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2557</xdr:rowOff>
    </xdr:from>
    <xdr:ext cx="405111" cy="259045"/>
    <xdr:sp macro="" textlink="">
      <xdr:nvSpPr>
        <xdr:cNvPr id="770" name="n_1mainValue【消防施設】&#10;有形固定資産減価償却率"/>
        <xdr:cNvSpPr txBox="1"/>
      </xdr:nvSpPr>
      <xdr:spPr>
        <a:xfrm>
          <a:off x="152660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137431</xdr:rowOff>
    </xdr:from>
    <xdr:ext cx="405111" cy="259045"/>
    <xdr:sp macro="" textlink="">
      <xdr:nvSpPr>
        <xdr:cNvPr id="771" name="n_2mainValue【消防施設】&#10;有形固定資産減価償却率"/>
        <xdr:cNvSpPr txBox="1"/>
      </xdr:nvSpPr>
      <xdr:spPr>
        <a:xfrm>
          <a:off x="143897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109999</xdr:rowOff>
    </xdr:from>
    <xdr:ext cx="405111" cy="259045"/>
    <xdr:sp macro="" textlink="">
      <xdr:nvSpPr>
        <xdr:cNvPr id="772" name="n_3mainValue【消防施設】&#10;有形固定資産減価償却率"/>
        <xdr:cNvSpPr txBox="1"/>
      </xdr:nvSpPr>
      <xdr:spPr>
        <a:xfrm>
          <a:off x="13500744" y="1331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80281</xdr:rowOff>
    </xdr:from>
    <xdr:ext cx="405111" cy="259045"/>
    <xdr:sp macro="" textlink="">
      <xdr:nvSpPr>
        <xdr:cNvPr id="773" name="n_4mainValue【消防施設】&#10;有形固定資産減価償却率"/>
        <xdr:cNvSpPr txBox="1"/>
      </xdr:nvSpPr>
      <xdr:spPr>
        <a:xfrm>
          <a:off x="12611744" y="1328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2" name="【消防施設】&#10;一人当たり面積平均値テキスト"/>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127000</xdr:rowOff>
    </xdr:from>
    <xdr:to>
      <xdr:col>98</xdr:col>
      <xdr:colOff>38100</xdr:colOff>
      <xdr:row>83</xdr:row>
      <xdr:rowOff>57150</xdr:rowOff>
    </xdr:to>
    <xdr:sp macro="" textlink="">
      <xdr:nvSpPr>
        <xdr:cNvPr id="807" name="フローチャート: 判断 806"/>
        <xdr:cNvSpPr/>
      </xdr:nvSpPr>
      <xdr:spPr>
        <a:xfrm>
          <a:off x="18605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813" name="楕円 812"/>
        <xdr:cNvSpPr/>
      </xdr:nvSpPr>
      <xdr:spPr>
        <a:xfrm>
          <a:off x="221107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10177</xdr:rowOff>
    </xdr:from>
    <xdr:ext cx="469744" cy="259045"/>
    <xdr:sp macro="" textlink="">
      <xdr:nvSpPr>
        <xdr:cNvPr id="814" name="【消防施設】&#10;一人当たり面積該当値テキスト"/>
        <xdr:cNvSpPr txBox="1"/>
      </xdr:nvSpPr>
      <xdr:spPr>
        <a:xfrm>
          <a:off x="22199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146050</xdr:rowOff>
    </xdr:from>
    <xdr:to>
      <xdr:col>112</xdr:col>
      <xdr:colOff>38100</xdr:colOff>
      <xdr:row>84</xdr:row>
      <xdr:rowOff>76200</xdr:rowOff>
    </xdr:to>
    <xdr:sp macro="" textlink="">
      <xdr:nvSpPr>
        <xdr:cNvPr id="815" name="楕円 814"/>
        <xdr:cNvSpPr/>
      </xdr:nvSpPr>
      <xdr:spPr>
        <a:xfrm>
          <a:off x="21272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82550</xdr:rowOff>
    </xdr:from>
    <xdr:to>
      <xdr:col>116</xdr:col>
      <xdr:colOff>63500</xdr:colOff>
      <xdr:row>84</xdr:row>
      <xdr:rowOff>25400</xdr:rowOff>
    </xdr:to>
    <xdr:cxnSp macro="">
      <xdr:nvCxnSpPr>
        <xdr:cNvPr id="816" name="直線コネクタ 815"/>
        <xdr:cNvCxnSpPr/>
      </xdr:nvCxnSpPr>
      <xdr:spPr>
        <a:xfrm flipV="1">
          <a:off x="21323300" y="14312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146050</xdr:rowOff>
    </xdr:from>
    <xdr:to>
      <xdr:col>107</xdr:col>
      <xdr:colOff>101600</xdr:colOff>
      <xdr:row>84</xdr:row>
      <xdr:rowOff>76200</xdr:rowOff>
    </xdr:to>
    <xdr:sp macro="" textlink="">
      <xdr:nvSpPr>
        <xdr:cNvPr id="817" name="楕円 816"/>
        <xdr:cNvSpPr/>
      </xdr:nvSpPr>
      <xdr:spPr>
        <a:xfrm>
          <a:off x="20383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25400</xdr:rowOff>
    </xdr:from>
    <xdr:to>
      <xdr:col>111</xdr:col>
      <xdr:colOff>177800</xdr:colOff>
      <xdr:row>84</xdr:row>
      <xdr:rowOff>25400</xdr:rowOff>
    </xdr:to>
    <xdr:cxnSp macro="">
      <xdr:nvCxnSpPr>
        <xdr:cNvPr id="818" name="直線コネクタ 817"/>
        <xdr:cNvCxnSpPr/>
      </xdr:nvCxnSpPr>
      <xdr:spPr>
        <a:xfrm>
          <a:off x="20434300" y="1442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819" name="楕円 818"/>
        <xdr:cNvSpPr/>
      </xdr:nvSpPr>
      <xdr:spPr>
        <a:xfrm>
          <a:off x="19494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25400</xdr:rowOff>
    </xdr:from>
    <xdr:to>
      <xdr:col>107</xdr:col>
      <xdr:colOff>50800</xdr:colOff>
      <xdr:row>84</xdr:row>
      <xdr:rowOff>25400</xdr:rowOff>
    </xdr:to>
    <xdr:cxnSp macro="">
      <xdr:nvCxnSpPr>
        <xdr:cNvPr id="820" name="直線コネクタ 819"/>
        <xdr:cNvCxnSpPr/>
      </xdr:nvCxnSpPr>
      <xdr:spPr>
        <a:xfrm>
          <a:off x="19545300" y="1442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146050</xdr:rowOff>
    </xdr:from>
    <xdr:to>
      <xdr:col>98</xdr:col>
      <xdr:colOff>38100</xdr:colOff>
      <xdr:row>84</xdr:row>
      <xdr:rowOff>76200</xdr:rowOff>
    </xdr:to>
    <xdr:sp macro="" textlink="">
      <xdr:nvSpPr>
        <xdr:cNvPr id="821" name="楕円 820"/>
        <xdr:cNvSpPr/>
      </xdr:nvSpPr>
      <xdr:spPr>
        <a:xfrm>
          <a:off x="18605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25400</xdr:rowOff>
    </xdr:from>
    <xdr:to>
      <xdr:col>102</xdr:col>
      <xdr:colOff>114300</xdr:colOff>
      <xdr:row>84</xdr:row>
      <xdr:rowOff>25400</xdr:rowOff>
    </xdr:to>
    <xdr:cxnSp macro="">
      <xdr:nvCxnSpPr>
        <xdr:cNvPr id="822" name="直線コネクタ 821"/>
        <xdr:cNvCxnSpPr/>
      </xdr:nvCxnSpPr>
      <xdr:spPr>
        <a:xfrm>
          <a:off x="18656300" y="1442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3" name="n_1aveValue【消防施設】&#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4" name="n_2aveValue【消防施設】&#10;一人当たり面積"/>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5" name="n_3aveValue【消防施設】&#10;一人当たり面積"/>
        <xdr:cNvSpPr txBox="1"/>
      </xdr:nvSpPr>
      <xdr:spPr>
        <a:xfrm>
          <a:off x="19310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73677</xdr:rowOff>
    </xdr:from>
    <xdr:ext cx="469744" cy="259045"/>
    <xdr:sp macro="" textlink="">
      <xdr:nvSpPr>
        <xdr:cNvPr id="826" name="n_4aveValue【消防施設】&#10;一人当たり面積"/>
        <xdr:cNvSpPr txBox="1"/>
      </xdr:nvSpPr>
      <xdr:spPr>
        <a:xfrm>
          <a:off x="18421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67327</xdr:rowOff>
    </xdr:from>
    <xdr:ext cx="469744" cy="259045"/>
    <xdr:sp macro="" textlink="">
      <xdr:nvSpPr>
        <xdr:cNvPr id="827" name="n_1mainValue【消防施設】&#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828" name="n_2mainValue【消防施設】&#10;一人当たり面積"/>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829" name="n_3mainValue【消防施設】&#10;一人当たり面積"/>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830" name="n_4mainValue【消防施設】&#10;一人当たり面積"/>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46808</xdr:rowOff>
    </xdr:from>
    <xdr:to>
      <xdr:col>85</xdr:col>
      <xdr:colOff>126364</xdr:colOff>
      <xdr:row>107</xdr:row>
      <xdr:rowOff>164374</xdr:rowOff>
    </xdr:to>
    <xdr:cxnSp macro="">
      <xdr:nvCxnSpPr>
        <xdr:cNvPr id="856" name="直線コネクタ 855"/>
        <xdr:cNvCxnSpPr/>
      </xdr:nvCxnSpPr>
      <xdr:spPr>
        <a:xfrm flipV="1">
          <a:off x="16318864" y="17363258"/>
          <a:ext cx="0" cy="1146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57" name="【庁舎】&#10;有形固定資産減価償却率最小値テキスト"/>
        <xdr:cNvSpPr txBox="1"/>
      </xdr:nvSpPr>
      <xdr:spPr>
        <a:xfrm>
          <a:off x="16357600" y="185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58" name="直線コネクタ 857"/>
        <xdr:cNvCxnSpPr/>
      </xdr:nvCxnSpPr>
      <xdr:spPr>
        <a:xfrm>
          <a:off x="16230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164935</xdr:rowOff>
    </xdr:from>
    <xdr:ext cx="405111" cy="259045"/>
    <xdr:sp macro="" textlink="">
      <xdr:nvSpPr>
        <xdr:cNvPr id="859" name="【庁舎】&#10;有形固定資産減価償却率最大値テキスト"/>
        <xdr:cNvSpPr txBox="1"/>
      </xdr:nvSpPr>
      <xdr:spPr>
        <a:xfrm>
          <a:off x="16357600" y="1713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46808</xdr:rowOff>
    </xdr:from>
    <xdr:to>
      <xdr:col>86</xdr:col>
      <xdr:colOff>25400</xdr:colOff>
      <xdr:row>101</xdr:row>
      <xdr:rowOff>46808</xdr:rowOff>
    </xdr:to>
    <xdr:cxnSp macro="">
      <xdr:nvCxnSpPr>
        <xdr:cNvPr id="860" name="直線コネクタ 859"/>
        <xdr:cNvCxnSpPr/>
      </xdr:nvCxnSpPr>
      <xdr:spPr>
        <a:xfrm>
          <a:off x="16230600" y="1736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92001</xdr:rowOff>
    </xdr:from>
    <xdr:ext cx="405111" cy="259045"/>
    <xdr:sp macro="" textlink="">
      <xdr:nvSpPr>
        <xdr:cNvPr id="861" name="【庁舎】&#10;有形固定資産減価償却率平均値テキスト"/>
        <xdr:cNvSpPr txBox="1"/>
      </xdr:nvSpPr>
      <xdr:spPr>
        <a:xfrm>
          <a:off x="16357600" y="1792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113574</xdr:rowOff>
    </xdr:from>
    <xdr:to>
      <xdr:col>85</xdr:col>
      <xdr:colOff>177800</xdr:colOff>
      <xdr:row>105</xdr:row>
      <xdr:rowOff>43724</xdr:rowOff>
    </xdr:to>
    <xdr:sp macro="" textlink="">
      <xdr:nvSpPr>
        <xdr:cNvPr id="862" name="フローチャート: 判断 861"/>
        <xdr:cNvSpPr/>
      </xdr:nvSpPr>
      <xdr:spPr>
        <a:xfrm>
          <a:off x="162687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3" name="フローチャート: 判断 862"/>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864" name="フローチャート: 判断 863"/>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5" name="フローチャート: 判断 864"/>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22134</xdr:rowOff>
    </xdr:from>
    <xdr:to>
      <xdr:col>67</xdr:col>
      <xdr:colOff>101600</xdr:colOff>
      <xdr:row>104</xdr:row>
      <xdr:rowOff>123734</xdr:rowOff>
    </xdr:to>
    <xdr:sp macro="" textlink="">
      <xdr:nvSpPr>
        <xdr:cNvPr id="866" name="フローチャート: 判断 865"/>
        <xdr:cNvSpPr/>
      </xdr:nvSpPr>
      <xdr:spPr>
        <a:xfrm>
          <a:off x="12763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907</xdr:rowOff>
    </xdr:from>
    <xdr:to>
      <xdr:col>85</xdr:col>
      <xdr:colOff>177800</xdr:colOff>
      <xdr:row>101</xdr:row>
      <xdr:rowOff>102507</xdr:rowOff>
    </xdr:to>
    <xdr:sp macro="" textlink="">
      <xdr:nvSpPr>
        <xdr:cNvPr id="872" name="楕円 871"/>
        <xdr:cNvSpPr/>
      </xdr:nvSpPr>
      <xdr:spPr>
        <a:xfrm>
          <a:off x="162687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120485</xdr:rowOff>
    </xdr:from>
    <xdr:ext cx="405111" cy="259045"/>
    <xdr:sp macro="" textlink="">
      <xdr:nvSpPr>
        <xdr:cNvPr id="873" name="【庁舎】&#10;有形固定資産減価償却率該当値テキスト"/>
        <xdr:cNvSpPr txBox="1"/>
      </xdr:nvSpPr>
      <xdr:spPr>
        <a:xfrm>
          <a:off x="16357600" y="1726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139700</xdr:rowOff>
    </xdr:from>
    <xdr:to>
      <xdr:col>81</xdr:col>
      <xdr:colOff>101600</xdr:colOff>
      <xdr:row>101</xdr:row>
      <xdr:rowOff>69850</xdr:rowOff>
    </xdr:to>
    <xdr:sp macro="" textlink="">
      <xdr:nvSpPr>
        <xdr:cNvPr id="874" name="楕円 873"/>
        <xdr:cNvSpPr/>
      </xdr:nvSpPr>
      <xdr:spPr>
        <a:xfrm>
          <a:off x="15430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19050</xdr:rowOff>
    </xdr:from>
    <xdr:to>
      <xdr:col>85</xdr:col>
      <xdr:colOff>127000</xdr:colOff>
      <xdr:row>101</xdr:row>
      <xdr:rowOff>51707</xdr:rowOff>
    </xdr:to>
    <xdr:cxnSp macro="">
      <xdr:nvCxnSpPr>
        <xdr:cNvPr id="875" name="直線コネクタ 874"/>
        <xdr:cNvCxnSpPr/>
      </xdr:nvCxnSpPr>
      <xdr:spPr>
        <a:xfrm>
          <a:off x="15481300" y="17335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107043</xdr:rowOff>
    </xdr:from>
    <xdr:to>
      <xdr:col>76</xdr:col>
      <xdr:colOff>165100</xdr:colOff>
      <xdr:row>101</xdr:row>
      <xdr:rowOff>37193</xdr:rowOff>
    </xdr:to>
    <xdr:sp macro="" textlink="">
      <xdr:nvSpPr>
        <xdr:cNvPr id="876" name="楕円 875"/>
        <xdr:cNvSpPr/>
      </xdr:nvSpPr>
      <xdr:spPr>
        <a:xfrm>
          <a:off x="145415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157843</xdr:rowOff>
    </xdr:from>
    <xdr:to>
      <xdr:col>81</xdr:col>
      <xdr:colOff>50800</xdr:colOff>
      <xdr:row>101</xdr:row>
      <xdr:rowOff>19050</xdr:rowOff>
    </xdr:to>
    <xdr:cxnSp macro="">
      <xdr:nvCxnSpPr>
        <xdr:cNvPr id="877" name="直線コネクタ 876"/>
        <xdr:cNvCxnSpPr/>
      </xdr:nvCxnSpPr>
      <xdr:spPr>
        <a:xfrm>
          <a:off x="14592300" y="17302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74386</xdr:rowOff>
    </xdr:from>
    <xdr:to>
      <xdr:col>72</xdr:col>
      <xdr:colOff>38100</xdr:colOff>
      <xdr:row>101</xdr:row>
      <xdr:rowOff>4536</xdr:rowOff>
    </xdr:to>
    <xdr:sp macro="" textlink="">
      <xdr:nvSpPr>
        <xdr:cNvPr id="878" name="楕円 877"/>
        <xdr:cNvSpPr/>
      </xdr:nvSpPr>
      <xdr:spPr>
        <a:xfrm>
          <a:off x="13652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125186</xdr:rowOff>
    </xdr:from>
    <xdr:to>
      <xdr:col>76</xdr:col>
      <xdr:colOff>114300</xdr:colOff>
      <xdr:row>100</xdr:row>
      <xdr:rowOff>157843</xdr:rowOff>
    </xdr:to>
    <xdr:cxnSp macro="">
      <xdr:nvCxnSpPr>
        <xdr:cNvPr id="879" name="直線コネクタ 878"/>
        <xdr:cNvCxnSpPr/>
      </xdr:nvCxnSpPr>
      <xdr:spPr>
        <a:xfrm>
          <a:off x="13703300" y="17270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41729</xdr:rowOff>
    </xdr:from>
    <xdr:to>
      <xdr:col>67</xdr:col>
      <xdr:colOff>101600</xdr:colOff>
      <xdr:row>100</xdr:row>
      <xdr:rowOff>143329</xdr:rowOff>
    </xdr:to>
    <xdr:sp macro="" textlink="">
      <xdr:nvSpPr>
        <xdr:cNvPr id="880" name="楕円 879"/>
        <xdr:cNvSpPr/>
      </xdr:nvSpPr>
      <xdr:spPr>
        <a:xfrm>
          <a:off x="12763500" y="17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92529</xdr:rowOff>
    </xdr:from>
    <xdr:to>
      <xdr:col>71</xdr:col>
      <xdr:colOff>177800</xdr:colOff>
      <xdr:row>100</xdr:row>
      <xdr:rowOff>125186</xdr:rowOff>
    </xdr:to>
    <xdr:cxnSp macro="">
      <xdr:nvCxnSpPr>
        <xdr:cNvPr id="881" name="直線コネクタ 880"/>
        <xdr:cNvCxnSpPr/>
      </xdr:nvCxnSpPr>
      <xdr:spPr>
        <a:xfrm>
          <a:off x="12814300" y="17237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82"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883" name="n_2aveValue【庁舎】&#10;有形固定資産減価償却率"/>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4" name="n_3aveValue【庁舎】&#10;有形固定資産減価償却率"/>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114861</xdr:rowOff>
    </xdr:from>
    <xdr:ext cx="405111" cy="259045"/>
    <xdr:sp macro="" textlink="">
      <xdr:nvSpPr>
        <xdr:cNvPr id="885" name="n_4aveValue【庁舎】&#10;有形固定資産減価償却率"/>
        <xdr:cNvSpPr txBox="1"/>
      </xdr:nvSpPr>
      <xdr:spPr>
        <a:xfrm>
          <a:off x="12611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86377</xdr:rowOff>
    </xdr:from>
    <xdr:ext cx="405111" cy="259045"/>
    <xdr:sp macro="" textlink="">
      <xdr:nvSpPr>
        <xdr:cNvPr id="886" name="n_1mainValue【庁舎】&#10;有形固定資産減価償却率"/>
        <xdr:cNvSpPr txBox="1"/>
      </xdr:nvSpPr>
      <xdr:spPr>
        <a:xfrm>
          <a:off x="152660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53720</xdr:rowOff>
    </xdr:from>
    <xdr:ext cx="405111" cy="259045"/>
    <xdr:sp macro="" textlink="">
      <xdr:nvSpPr>
        <xdr:cNvPr id="887" name="n_2mainValue【庁舎】&#10;有形固定資産減価償却率"/>
        <xdr:cNvSpPr txBox="1"/>
      </xdr:nvSpPr>
      <xdr:spPr>
        <a:xfrm>
          <a:off x="14389744" y="1702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21063</xdr:rowOff>
    </xdr:from>
    <xdr:ext cx="405111" cy="259045"/>
    <xdr:sp macro="" textlink="">
      <xdr:nvSpPr>
        <xdr:cNvPr id="888" name="n_3mainValue【庁舎】&#10;有形固定資産減価償却率"/>
        <xdr:cNvSpPr txBox="1"/>
      </xdr:nvSpPr>
      <xdr:spPr>
        <a:xfrm>
          <a:off x="135007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159856</xdr:rowOff>
    </xdr:from>
    <xdr:ext cx="340478" cy="259045"/>
    <xdr:sp macro="" textlink="">
      <xdr:nvSpPr>
        <xdr:cNvPr id="889" name="n_4mainValue【庁舎】&#10;有形固定資産減価償却率"/>
        <xdr:cNvSpPr txBox="1"/>
      </xdr:nvSpPr>
      <xdr:spPr>
        <a:xfrm>
          <a:off x="12644061" y="16961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0" name="直線コネクタ 89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1" name="テキスト ボックス 90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2" name="直線コネクタ 90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3" name="テキスト ボックス 90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4" name="直線コネクタ 90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5" name="テキスト ボックス 90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6" name="直線コネクタ 90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7" name="テキスト ボックス 90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8" name="直線コネクタ 90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9" name="テキスト ボックス 90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3" name="直線コネクタ 912"/>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4" name="【庁舎】&#10;一人当たり面積最小値テキスト"/>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5" name="直線コネクタ 914"/>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6" name="【庁舎】&#10;一人当たり面積最大値テキスト"/>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7" name="直線コネクタ 916"/>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8" name="【庁舎】&#10;一人当たり面積平均値テキスト"/>
        <xdr:cNvSpPr txBox="1"/>
      </xdr:nvSpPr>
      <xdr:spPr>
        <a:xfrm>
          <a:off x="22199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9" name="フローチャート: 判断 918"/>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20" name="フローチャート: 判断 919"/>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1" name="フローチャート: 判断 920"/>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2" name="フローチャート: 判断 921"/>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23" name="フローチャート: 判断 922"/>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29" name="楕円 928"/>
        <xdr:cNvSpPr/>
      </xdr:nvSpPr>
      <xdr:spPr>
        <a:xfrm>
          <a:off x="22110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59707</xdr:rowOff>
    </xdr:from>
    <xdr:ext cx="469744" cy="259045"/>
    <xdr:sp macro="" textlink="">
      <xdr:nvSpPr>
        <xdr:cNvPr id="930" name="【庁舎】&#10;一人当たり面積該当値テキスト"/>
        <xdr:cNvSpPr txBox="1"/>
      </xdr:nvSpPr>
      <xdr:spPr>
        <a:xfrm>
          <a:off x="221996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931" name="楕円 930"/>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87630</xdr:rowOff>
    </xdr:to>
    <xdr:cxnSp macro="">
      <xdr:nvCxnSpPr>
        <xdr:cNvPr id="932" name="直線コネクタ 931"/>
        <xdr:cNvCxnSpPr/>
      </xdr:nvCxnSpPr>
      <xdr:spPr>
        <a:xfrm>
          <a:off x="21323300" y="1808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33" name="楕円 932"/>
        <xdr:cNvSpPr/>
      </xdr:nvSpPr>
      <xdr:spPr>
        <a:xfrm>
          <a:off x="2038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87630</xdr:rowOff>
    </xdr:to>
    <xdr:cxnSp macro="">
      <xdr:nvCxnSpPr>
        <xdr:cNvPr id="934" name="直線コネクタ 933"/>
        <xdr:cNvCxnSpPr/>
      </xdr:nvCxnSpPr>
      <xdr:spPr>
        <a:xfrm>
          <a:off x="20434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40639</xdr:rowOff>
    </xdr:from>
    <xdr:to>
      <xdr:col>102</xdr:col>
      <xdr:colOff>165100</xdr:colOff>
      <xdr:row>105</xdr:row>
      <xdr:rowOff>142239</xdr:rowOff>
    </xdr:to>
    <xdr:sp macro="" textlink="">
      <xdr:nvSpPr>
        <xdr:cNvPr id="935" name="楕円 934"/>
        <xdr:cNvSpPr/>
      </xdr:nvSpPr>
      <xdr:spPr>
        <a:xfrm>
          <a:off x="19494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87630</xdr:rowOff>
    </xdr:from>
    <xdr:to>
      <xdr:col>107</xdr:col>
      <xdr:colOff>50800</xdr:colOff>
      <xdr:row>105</xdr:row>
      <xdr:rowOff>91439</xdr:rowOff>
    </xdr:to>
    <xdr:cxnSp macro="">
      <xdr:nvCxnSpPr>
        <xdr:cNvPr id="936" name="直線コネクタ 935"/>
        <xdr:cNvCxnSpPr/>
      </xdr:nvCxnSpPr>
      <xdr:spPr>
        <a:xfrm flipV="1">
          <a:off x="19545300" y="18089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40639</xdr:rowOff>
    </xdr:from>
    <xdr:to>
      <xdr:col>98</xdr:col>
      <xdr:colOff>38100</xdr:colOff>
      <xdr:row>105</xdr:row>
      <xdr:rowOff>142239</xdr:rowOff>
    </xdr:to>
    <xdr:sp macro="" textlink="">
      <xdr:nvSpPr>
        <xdr:cNvPr id="937" name="楕円 936"/>
        <xdr:cNvSpPr/>
      </xdr:nvSpPr>
      <xdr:spPr>
        <a:xfrm>
          <a:off x="18605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91439</xdr:rowOff>
    </xdr:from>
    <xdr:to>
      <xdr:col>102</xdr:col>
      <xdr:colOff>114300</xdr:colOff>
      <xdr:row>105</xdr:row>
      <xdr:rowOff>91439</xdr:rowOff>
    </xdr:to>
    <xdr:cxnSp macro="">
      <xdr:nvCxnSpPr>
        <xdr:cNvPr id="938" name="直線コネクタ 937"/>
        <xdr:cNvCxnSpPr/>
      </xdr:nvCxnSpPr>
      <xdr:spPr>
        <a:xfrm>
          <a:off x="18656300" y="18093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9" name="n_1aveValue【庁舎】&#10;一人当たり面積"/>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0" name="n_2aveValue【庁舎】&#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41" name="n_3aveValue【庁舎】&#10;一人当たり面積"/>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942" name="n_4aveValue【庁舎】&#10;一人当たり面積"/>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943" name="n_1mainValue【庁舎】&#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944" name="n_2mainValue【庁舎】&#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158766</xdr:rowOff>
    </xdr:from>
    <xdr:ext cx="469744" cy="259045"/>
    <xdr:sp macro="" textlink="">
      <xdr:nvSpPr>
        <xdr:cNvPr id="945" name="n_3mainValue【庁舎】&#10;一人当たり面積"/>
        <xdr:cNvSpPr txBox="1"/>
      </xdr:nvSpPr>
      <xdr:spPr>
        <a:xfrm>
          <a:off x="19310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158766</xdr:rowOff>
    </xdr:from>
    <xdr:ext cx="469744" cy="259045"/>
    <xdr:sp macro="" textlink="">
      <xdr:nvSpPr>
        <xdr:cNvPr id="946" name="n_4mainValue【庁舎】&#10;一人当たり面積"/>
        <xdr:cNvSpPr txBox="1"/>
      </xdr:nvSpPr>
      <xdr:spPr>
        <a:xfrm>
          <a:off x="18421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図書館については，６つの施設を設置していることから，一人当たり面積が類似団体平均を大幅に上回っている。</a:t>
          </a:r>
        </a:p>
        <a:p>
          <a:r>
            <a:rPr kumimoji="1" lang="ja-JP" altLang="en-US" sz="1200">
              <a:latin typeface="ＭＳ Ｐゴシック" panose="020B0600070205080204" pitchFamily="50" charset="-128"/>
              <a:ea typeface="ＭＳ Ｐゴシック" panose="020B0600070205080204" pitchFamily="50" charset="-128"/>
            </a:rPr>
            <a:t>　体育館・プールについては，平成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年度に東町運動公園体育館の整備が完了したことにより，有形固定資産減価償却率が類似団体平均を大幅に上回っている。</a:t>
          </a:r>
        </a:p>
        <a:p>
          <a:r>
            <a:rPr kumimoji="1" lang="ja-JP" altLang="en-US" sz="1200">
              <a:latin typeface="ＭＳ Ｐゴシック" panose="020B0600070205080204" pitchFamily="50" charset="-128"/>
              <a:ea typeface="ＭＳ Ｐゴシック" panose="020B0600070205080204" pitchFamily="50" charset="-128"/>
            </a:rPr>
            <a:t>　市民会館については，令和４年度に新たな市民会館の整備が完了したことにより，有形固定資産償却率が改善し，類似団体平均を大幅に上回っている。</a:t>
          </a:r>
        </a:p>
        <a:p>
          <a:r>
            <a:rPr kumimoji="1" lang="ja-JP" altLang="en-US" sz="1200">
              <a:latin typeface="ＭＳ Ｐゴシック" panose="020B0600070205080204" pitchFamily="50" charset="-128"/>
              <a:ea typeface="ＭＳ Ｐゴシック" panose="020B0600070205080204" pitchFamily="50" charset="-128"/>
            </a:rPr>
            <a:t>　一般廃棄物処理施設については，令和元年度に新清掃工場，令和２年度に最終処分場が完成したことにより，有形固定資産減価償却率が改善し，類似団体平均を大幅に上回っている。</a:t>
          </a:r>
        </a:p>
        <a:p>
          <a:r>
            <a:rPr kumimoji="1" lang="ja-JP" altLang="en-US" sz="1200">
              <a:latin typeface="ＭＳ Ｐゴシック" panose="020B0600070205080204" pitchFamily="50" charset="-128"/>
              <a:ea typeface="ＭＳ Ｐゴシック" panose="020B0600070205080204" pitchFamily="50" charset="-128"/>
            </a:rPr>
            <a:t>　保健センター・保健所については，令和元年度に保健所の整備が完了したことにより，有形固定資産減価償却率が改善し，類似団体平均を大幅に上回っている。</a:t>
          </a:r>
        </a:p>
        <a:p>
          <a:r>
            <a:rPr kumimoji="1" lang="ja-JP" altLang="en-US" sz="1200">
              <a:latin typeface="ＭＳ Ｐゴシック" panose="020B0600070205080204" pitchFamily="50" charset="-128"/>
              <a:ea typeface="ＭＳ Ｐゴシック" panose="020B0600070205080204" pitchFamily="50" charset="-128"/>
            </a:rPr>
            <a:t>　消防施設については，令和４年度に南消防署の移転改築事業が完了したことにより，有形固定資産</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減価償却率</a:t>
          </a:r>
          <a:r>
            <a:rPr kumimoji="1" lang="ja-JP" altLang="en-US" sz="1200">
              <a:latin typeface="ＭＳ Ｐゴシック" panose="020B0600070205080204" pitchFamily="50" charset="-128"/>
              <a:ea typeface="ＭＳ Ｐゴシック" panose="020B0600070205080204" pitchFamily="50" charset="-128"/>
            </a:rPr>
            <a:t>が改善し，類似団体平均を大幅に上回っている。</a:t>
          </a:r>
        </a:p>
        <a:p>
          <a:r>
            <a:rPr kumimoji="1" lang="ja-JP" altLang="en-US" sz="1200">
              <a:latin typeface="ＭＳ Ｐゴシック" panose="020B0600070205080204" pitchFamily="50" charset="-128"/>
              <a:ea typeface="ＭＳ Ｐゴシック" panose="020B0600070205080204" pitchFamily="50" charset="-128"/>
            </a:rPr>
            <a:t>　庁舎については，平成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年度に市役所新庁舎の整備が完了したことにより，有形固定資産償却率が類似団体平均を大幅に上回っている。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茨城県水戸市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270,010
266,245
217.32
140,461,271
135,235,114
4,259,081
60,415,657
149,261,113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財政力指数は，市税等の増加により基準財政収入額が増加したものの，社会保障費の増加等により，基準財政需要額が大きく増加したことから，低下している。</a:t>
          </a:r>
        </a:p>
        <a:p>
          <a:r>
            <a:rPr kumimoji="1" lang="ja-JP" altLang="en-US" sz="1300">
              <a:latin typeface="ＭＳ Ｐゴシック" panose="020B0600070205080204" pitchFamily="50" charset="-128"/>
              <a:ea typeface="ＭＳ Ｐゴシック" panose="020B0600070205080204" pitchFamily="50" charset="-128"/>
            </a:rPr>
            <a:t>　引き続き，企業立地や移住・定住の促進により市税収入の増加を図るなど，財政基盤の強化に努める。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110672</xdr:rowOff>
    </xdr:to>
    <xdr:cxnSp macro="">
      <xdr:nvCxnSpPr>
        <xdr:cNvPr id="71" name="直線コネクタ 70"/>
        <xdr:cNvCxnSpPr/>
      </xdr:nvCxnSpPr>
      <xdr:spPr>
        <a:xfrm>
          <a:off x="4114800" y="71056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76200</xdr:rowOff>
    </xdr:to>
    <xdr:cxnSp macro="">
      <xdr:nvCxnSpPr>
        <xdr:cNvPr id="74" name="直線コネクタ 73"/>
        <xdr:cNvCxnSpPr/>
      </xdr:nvCxnSpPr>
      <xdr:spPr>
        <a:xfrm>
          <a:off x="3225800" y="705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7" name="直線コネクタ 76"/>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24493</xdr:rowOff>
    </xdr:to>
    <xdr:cxnSp macro="">
      <xdr:nvCxnSpPr>
        <xdr:cNvPr id="80" name="直線コネクタ 79"/>
        <xdr:cNvCxnSpPr/>
      </xdr:nvCxnSpPr>
      <xdr:spPr>
        <a:xfrm>
          <a:off x="1447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2" name="テキスト ボックス 81"/>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83" name="フローチャート: 判断 82"/>
        <xdr:cNvSpPr/>
      </xdr:nvSpPr>
      <xdr:spPr>
        <a:xfrm>
          <a:off x="1397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84" name="テキスト ボックス 83"/>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60070</xdr:rowOff>
    </xdr:from>
    <xdr:ext cx="762000" cy="259045"/>
    <xdr:sp macro="" textlink="">
      <xdr:nvSpPr>
        <xdr:cNvPr id="97" name="テキスト ボックス 96"/>
        <xdr:cNvSpPr txBox="1"/>
      </xdr:nvSpPr>
      <xdr:spPr>
        <a:xfrm>
          <a:off x="1955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60070</xdr:rowOff>
    </xdr:from>
    <xdr:ext cx="762000" cy="259045"/>
    <xdr:sp macro="" textlink="">
      <xdr:nvSpPr>
        <xdr:cNvPr id="99" name="テキスト ボックス 98"/>
        <xdr:cNvSpPr txBox="1"/>
      </xdr:nvSpPr>
      <xdr:spPr>
        <a:xfrm>
          <a:off x="1066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社会保障費の増加や電気料金等の高騰に伴う市有施設の維持管理費の増加により，経常経費充当一般財源が増加したことに加え，臨時財政対策債等の経常一般財源等が減少したため，上昇している。</a:t>
          </a:r>
        </a:p>
        <a:p>
          <a:r>
            <a:rPr kumimoji="1" lang="ja-JP" altLang="en-US" sz="1300">
              <a:latin typeface="ＭＳ Ｐゴシック" panose="020B0600070205080204" pitchFamily="50" charset="-128"/>
              <a:ea typeface="ＭＳ Ｐゴシック" panose="020B0600070205080204" pitchFamily="50" charset="-128"/>
            </a:rPr>
            <a:t>　引き続き，職員数の適正化や市債の新規発行の抑制による公債費の縮減に取り組むとともに，市税の収納強化等により歳入の確保を図り，財政構造の健全性・弾力性の向上に努める。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157480</xdr:rowOff>
    </xdr:to>
    <xdr:cxnSp macro="">
      <xdr:nvCxnSpPr>
        <xdr:cNvPr id="132" name="直線コネクタ 131"/>
        <xdr:cNvCxnSpPr/>
      </xdr:nvCxnSpPr>
      <xdr:spPr>
        <a:xfrm>
          <a:off x="4114800" y="11152124"/>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7874</xdr:rowOff>
    </xdr:from>
    <xdr:to>
      <xdr:col>19</xdr:col>
      <xdr:colOff>133350</xdr:colOff>
      <xdr:row>65</xdr:row>
      <xdr:rowOff>152654</xdr:rowOff>
    </xdr:to>
    <xdr:cxnSp macro="">
      <xdr:nvCxnSpPr>
        <xdr:cNvPr id="135" name="直線コネクタ 134"/>
        <xdr:cNvCxnSpPr/>
      </xdr:nvCxnSpPr>
      <xdr:spPr>
        <a:xfrm flipV="1">
          <a:off x="3225800" y="1115212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152654</xdr:rowOff>
    </xdr:from>
    <xdr:to>
      <xdr:col>15</xdr:col>
      <xdr:colOff>82550</xdr:colOff>
      <xdr:row>66</xdr:row>
      <xdr:rowOff>53594</xdr:rowOff>
    </xdr:to>
    <xdr:cxnSp macro="">
      <xdr:nvCxnSpPr>
        <xdr:cNvPr id="138" name="直線コネクタ 137"/>
        <xdr:cNvCxnSpPr/>
      </xdr:nvCxnSpPr>
      <xdr:spPr>
        <a:xfrm flipV="1">
          <a:off x="2336800" y="112969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53594</xdr:rowOff>
    </xdr:to>
    <xdr:cxnSp macro="">
      <xdr:nvCxnSpPr>
        <xdr:cNvPr id="141" name="直線コネクタ 140"/>
        <xdr:cNvCxnSpPr/>
      </xdr:nvCxnSpPr>
      <xdr:spPr>
        <a:xfrm>
          <a:off x="1447800" y="1130173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4" name="フローチャート: 判断 143"/>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5" name="テキスト ボックス 144"/>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1" name="楕円 150"/>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2" name="財政構造の弾力性該当値テキスト"/>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3" name="楕円 152"/>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4" name="テキスト ボックス 153"/>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101854</xdr:rowOff>
    </xdr:from>
    <xdr:to>
      <xdr:col>15</xdr:col>
      <xdr:colOff>133350</xdr:colOff>
      <xdr:row>66</xdr:row>
      <xdr:rowOff>32004</xdr:rowOff>
    </xdr:to>
    <xdr:sp macro="" textlink="">
      <xdr:nvSpPr>
        <xdr:cNvPr id="155" name="楕円 154"/>
        <xdr:cNvSpPr/>
      </xdr:nvSpPr>
      <xdr:spPr>
        <a:xfrm>
          <a:off x="3175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16781</xdr:rowOff>
    </xdr:from>
    <xdr:ext cx="762000" cy="259045"/>
    <xdr:sp macro="" textlink="">
      <xdr:nvSpPr>
        <xdr:cNvPr id="156" name="テキスト ボックス 155"/>
        <xdr:cNvSpPr txBox="1"/>
      </xdr:nvSpPr>
      <xdr:spPr>
        <a:xfrm>
          <a:off x="2844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2794</xdr:rowOff>
    </xdr:from>
    <xdr:to>
      <xdr:col>11</xdr:col>
      <xdr:colOff>82550</xdr:colOff>
      <xdr:row>66</xdr:row>
      <xdr:rowOff>104394</xdr:rowOff>
    </xdr:to>
    <xdr:sp macro="" textlink="">
      <xdr:nvSpPr>
        <xdr:cNvPr id="157" name="楕円 156"/>
        <xdr:cNvSpPr/>
      </xdr:nvSpPr>
      <xdr:spPr>
        <a:xfrm>
          <a:off x="2286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89171</xdr:rowOff>
    </xdr:from>
    <xdr:ext cx="762000" cy="259045"/>
    <xdr:sp macro="" textlink="">
      <xdr:nvSpPr>
        <xdr:cNvPr id="158" name="テキスト ボックス 157"/>
        <xdr:cNvSpPr txBox="1"/>
      </xdr:nvSpPr>
      <xdr:spPr>
        <a:xfrm>
          <a:off x="1955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9" name="楕円 158"/>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0" name="テキスト ボックス 159"/>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令和４年度に供用開始した下入野健康増進センターの運営費の増加や，電気料金等の高騰に伴う市有施設の維持管理費の増加により，物件費が増加したため，上昇している。</a:t>
          </a:r>
        </a:p>
        <a:p>
          <a:r>
            <a:rPr kumimoji="1" lang="ja-JP" altLang="en-US" sz="1300">
              <a:latin typeface="ＭＳ Ｐゴシック" panose="020B0600070205080204" pitchFamily="50" charset="-128"/>
              <a:ea typeface="ＭＳ Ｐゴシック" panose="020B0600070205080204" pitchFamily="50" charset="-128"/>
            </a:rPr>
            <a:t>　引き続き，職員数の適正化を図るとともに，事務事業の効率化に取り組み，人件費・物件費の抑制に努める。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155429</xdr:rowOff>
    </xdr:from>
    <xdr:to>
      <xdr:col>23</xdr:col>
      <xdr:colOff>133350</xdr:colOff>
      <xdr:row>84</xdr:row>
      <xdr:rowOff>80097</xdr:rowOff>
    </xdr:to>
    <xdr:cxnSp macro="">
      <xdr:nvCxnSpPr>
        <xdr:cNvPr id="195" name="直線コネクタ 194"/>
        <xdr:cNvCxnSpPr/>
      </xdr:nvCxnSpPr>
      <xdr:spPr>
        <a:xfrm>
          <a:off x="4114800" y="14385779"/>
          <a:ext cx="838200" cy="9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47709</xdr:rowOff>
    </xdr:from>
    <xdr:to>
      <xdr:col>19</xdr:col>
      <xdr:colOff>133350</xdr:colOff>
      <xdr:row>83</xdr:row>
      <xdr:rowOff>155429</xdr:rowOff>
    </xdr:to>
    <xdr:cxnSp macro="">
      <xdr:nvCxnSpPr>
        <xdr:cNvPr id="198" name="直線コネクタ 197"/>
        <xdr:cNvCxnSpPr/>
      </xdr:nvCxnSpPr>
      <xdr:spPr>
        <a:xfrm>
          <a:off x="3225800" y="14278059"/>
          <a:ext cx="889000" cy="1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50028</xdr:rowOff>
    </xdr:from>
    <xdr:to>
      <xdr:col>15</xdr:col>
      <xdr:colOff>82550</xdr:colOff>
      <xdr:row>83</xdr:row>
      <xdr:rowOff>47709</xdr:rowOff>
    </xdr:to>
    <xdr:cxnSp macro="">
      <xdr:nvCxnSpPr>
        <xdr:cNvPr id="201" name="直線コネクタ 200"/>
        <xdr:cNvCxnSpPr/>
      </xdr:nvCxnSpPr>
      <xdr:spPr>
        <a:xfrm>
          <a:off x="2336800" y="14108928"/>
          <a:ext cx="889000" cy="16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110660</xdr:rowOff>
    </xdr:from>
    <xdr:to>
      <xdr:col>11</xdr:col>
      <xdr:colOff>31750</xdr:colOff>
      <xdr:row>82</xdr:row>
      <xdr:rowOff>50028</xdr:rowOff>
    </xdr:to>
    <xdr:cxnSp macro="">
      <xdr:nvCxnSpPr>
        <xdr:cNvPr id="204" name="直線コネクタ 203"/>
        <xdr:cNvCxnSpPr/>
      </xdr:nvCxnSpPr>
      <xdr:spPr>
        <a:xfrm>
          <a:off x="1447800" y="13998110"/>
          <a:ext cx="889000" cy="1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5" name="フローチャート: 判断 204"/>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42073</xdr:rowOff>
    </xdr:from>
    <xdr:ext cx="762000" cy="259045"/>
    <xdr:sp macro="" textlink="">
      <xdr:nvSpPr>
        <xdr:cNvPr id="206" name="テキスト ボックス 205"/>
        <xdr:cNvSpPr txBox="1"/>
      </xdr:nvSpPr>
      <xdr:spPr>
        <a:xfrm>
          <a:off x="1955800" y="137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7" name="フローチャート: 判断 206"/>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126213</xdr:rowOff>
    </xdr:from>
    <xdr:ext cx="762000" cy="259045"/>
    <xdr:sp macro="" textlink="">
      <xdr:nvSpPr>
        <xdr:cNvPr id="208" name="テキスト ボックス 207"/>
        <xdr:cNvSpPr txBox="1"/>
      </xdr:nvSpPr>
      <xdr:spPr>
        <a:xfrm>
          <a:off x="1066800" y="136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29297</xdr:rowOff>
    </xdr:from>
    <xdr:to>
      <xdr:col>23</xdr:col>
      <xdr:colOff>184150</xdr:colOff>
      <xdr:row>84</xdr:row>
      <xdr:rowOff>130897</xdr:rowOff>
    </xdr:to>
    <xdr:sp macro="" textlink="">
      <xdr:nvSpPr>
        <xdr:cNvPr id="214" name="楕円 213"/>
        <xdr:cNvSpPr/>
      </xdr:nvSpPr>
      <xdr:spPr>
        <a:xfrm>
          <a:off x="4902200" y="1443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1374</xdr:rowOff>
    </xdr:from>
    <xdr:ext cx="762000" cy="259045"/>
    <xdr:sp macro="" textlink="">
      <xdr:nvSpPr>
        <xdr:cNvPr id="215" name="人件費・物件費等の状況該当値テキスト"/>
        <xdr:cNvSpPr txBox="1"/>
      </xdr:nvSpPr>
      <xdr:spPr>
        <a:xfrm>
          <a:off x="5041900" y="1440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104629</xdr:rowOff>
    </xdr:from>
    <xdr:to>
      <xdr:col>19</xdr:col>
      <xdr:colOff>184150</xdr:colOff>
      <xdr:row>84</xdr:row>
      <xdr:rowOff>34779</xdr:rowOff>
    </xdr:to>
    <xdr:sp macro="" textlink="">
      <xdr:nvSpPr>
        <xdr:cNvPr id="216" name="楕円 215"/>
        <xdr:cNvSpPr/>
      </xdr:nvSpPr>
      <xdr:spPr>
        <a:xfrm>
          <a:off x="4064000" y="1433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19556</xdr:rowOff>
    </xdr:from>
    <xdr:ext cx="736600" cy="259045"/>
    <xdr:sp macro="" textlink="">
      <xdr:nvSpPr>
        <xdr:cNvPr id="217" name="テキスト ボックス 216"/>
        <xdr:cNvSpPr txBox="1"/>
      </xdr:nvSpPr>
      <xdr:spPr>
        <a:xfrm>
          <a:off x="3733800" y="14421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168359</xdr:rowOff>
    </xdr:from>
    <xdr:to>
      <xdr:col>15</xdr:col>
      <xdr:colOff>133350</xdr:colOff>
      <xdr:row>83</xdr:row>
      <xdr:rowOff>98509</xdr:rowOff>
    </xdr:to>
    <xdr:sp macro="" textlink="">
      <xdr:nvSpPr>
        <xdr:cNvPr id="218" name="楕円 217"/>
        <xdr:cNvSpPr/>
      </xdr:nvSpPr>
      <xdr:spPr>
        <a:xfrm>
          <a:off x="3175000" y="1422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83286</xdr:rowOff>
    </xdr:from>
    <xdr:ext cx="762000" cy="259045"/>
    <xdr:sp macro="" textlink="">
      <xdr:nvSpPr>
        <xdr:cNvPr id="219" name="テキスト ボックス 218"/>
        <xdr:cNvSpPr txBox="1"/>
      </xdr:nvSpPr>
      <xdr:spPr>
        <a:xfrm>
          <a:off x="2844800" y="1431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170678</xdr:rowOff>
    </xdr:from>
    <xdr:to>
      <xdr:col>11</xdr:col>
      <xdr:colOff>82550</xdr:colOff>
      <xdr:row>82</xdr:row>
      <xdr:rowOff>100828</xdr:rowOff>
    </xdr:to>
    <xdr:sp macro="" textlink="">
      <xdr:nvSpPr>
        <xdr:cNvPr id="220" name="楕円 219"/>
        <xdr:cNvSpPr/>
      </xdr:nvSpPr>
      <xdr:spPr>
        <a:xfrm>
          <a:off x="2286000" y="140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85605</xdr:rowOff>
    </xdr:from>
    <xdr:ext cx="762000" cy="259045"/>
    <xdr:sp macro="" textlink="">
      <xdr:nvSpPr>
        <xdr:cNvPr id="221" name="テキスト ボックス 220"/>
        <xdr:cNvSpPr txBox="1"/>
      </xdr:nvSpPr>
      <xdr:spPr>
        <a:xfrm>
          <a:off x="1955800" y="141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59860</xdr:rowOff>
    </xdr:from>
    <xdr:to>
      <xdr:col>7</xdr:col>
      <xdr:colOff>31750</xdr:colOff>
      <xdr:row>81</xdr:row>
      <xdr:rowOff>161460</xdr:rowOff>
    </xdr:to>
    <xdr:sp macro="" textlink="">
      <xdr:nvSpPr>
        <xdr:cNvPr id="222" name="楕円 221"/>
        <xdr:cNvSpPr/>
      </xdr:nvSpPr>
      <xdr:spPr>
        <a:xfrm>
          <a:off x="1397000" y="139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146237</xdr:rowOff>
    </xdr:from>
    <xdr:ext cx="762000" cy="259045"/>
    <xdr:sp macro="" textlink="">
      <xdr:nvSpPr>
        <xdr:cNvPr id="223" name="テキスト ボックス 222"/>
        <xdr:cNvSpPr txBox="1"/>
      </xdr:nvSpPr>
      <xdr:spPr>
        <a:xfrm>
          <a:off x="1066800" y="1403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ラスパイレス指数は，各年度ともほぼ同程度の値で推移していたものの，令和４年度においては，職員構成の変動に伴い低下している。類似団体平均についても，本市と同水準となっている。</a:t>
          </a:r>
        </a:p>
        <a:p>
          <a:r>
            <a:rPr kumimoji="1" lang="ja-JP" altLang="en-US" sz="1300">
              <a:latin typeface="ＭＳ Ｐゴシック" panose="020B0600070205080204" pitchFamily="50" charset="-128"/>
              <a:ea typeface="ＭＳ Ｐゴシック" panose="020B0600070205080204" pitchFamily="50" charset="-128"/>
            </a:rPr>
            <a:t>　引き続き，社会情勢の変化や国の動向を踏まえながら，職員給与の適正化に努める。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169636</xdr:rowOff>
    </xdr:to>
    <xdr:cxnSp macro="">
      <xdr:nvCxnSpPr>
        <xdr:cNvPr id="259" name="直線コネクタ 258"/>
        <xdr:cNvCxnSpPr/>
      </xdr:nvCxnSpPr>
      <xdr:spPr>
        <a:xfrm flipV="1">
          <a:off x="16179800" y="1465670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49893</xdr:rowOff>
    </xdr:to>
    <xdr:cxnSp macro="">
      <xdr:nvCxnSpPr>
        <xdr:cNvPr id="262" name="直線コネクタ 261"/>
        <xdr:cNvCxnSpPr/>
      </xdr:nvCxnSpPr>
      <xdr:spPr>
        <a:xfrm flipV="1">
          <a:off x="15290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49893</xdr:rowOff>
    </xdr:to>
    <xdr:cxnSp macro="">
      <xdr:nvCxnSpPr>
        <xdr:cNvPr id="265" name="直線コネクタ 264"/>
        <xdr:cNvCxnSpPr/>
      </xdr:nvCxnSpPr>
      <xdr:spPr>
        <a:xfrm>
          <a:off x="14401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32657</xdr:rowOff>
    </xdr:to>
    <xdr:cxnSp macro="">
      <xdr:nvCxnSpPr>
        <xdr:cNvPr id="268" name="直線コネクタ 267"/>
        <xdr:cNvCxnSpPr/>
      </xdr:nvCxnSpPr>
      <xdr:spPr>
        <a:xfrm flipV="1">
          <a:off x="13512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9" name="フローチャート: 判断 268"/>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0" name="テキスト ボックス 269"/>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1" name="フローチャート: 判断 270"/>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72" name="テキスト ボックス 271"/>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8" name="楕円 277"/>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9" name="給与水準   （国との比較）該当値テキスト"/>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0" name="楕円 279"/>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1" name="テキスト ボックス 280"/>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2" name="楕円 281"/>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3" name="テキスト ボックス 282"/>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4" name="楕円 283"/>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5" name="テキスト ボックス 284"/>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7" name="テキスト ボックス 286"/>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人当たり職員数は，新型コロナウイルス感染症対策のため，保健所の職員数を増加させたことなどにより，増加している。</a:t>
          </a:r>
        </a:p>
        <a:p>
          <a:r>
            <a:rPr kumimoji="1" lang="ja-JP" altLang="en-US" sz="1300">
              <a:latin typeface="ＭＳ Ｐゴシック" panose="020B0600070205080204" pitchFamily="50" charset="-128"/>
              <a:ea typeface="ＭＳ Ｐゴシック" panose="020B0600070205080204" pitchFamily="50" charset="-128"/>
            </a:rPr>
            <a:t>　引き続き，民間活力の活用や事務の効率化などを推進し，職員数の適正化に努める。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48471</xdr:rowOff>
    </xdr:to>
    <xdr:cxnSp macro="">
      <xdr:nvCxnSpPr>
        <xdr:cNvPr id="322" name="直線コネクタ 321"/>
        <xdr:cNvCxnSpPr/>
      </xdr:nvCxnSpPr>
      <xdr:spPr>
        <a:xfrm>
          <a:off x="16179800" y="10662285"/>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28363</xdr:rowOff>
    </xdr:from>
    <xdr:to>
      <xdr:col>77</xdr:col>
      <xdr:colOff>44450</xdr:colOff>
      <xdr:row>62</xdr:row>
      <xdr:rowOff>32385</xdr:rowOff>
    </xdr:to>
    <xdr:cxnSp macro="">
      <xdr:nvCxnSpPr>
        <xdr:cNvPr id="325" name="直線コネクタ 324"/>
        <xdr:cNvCxnSpPr/>
      </xdr:nvCxnSpPr>
      <xdr:spPr>
        <a:xfrm>
          <a:off x="15290800" y="106582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28363</xdr:rowOff>
    </xdr:from>
    <xdr:to>
      <xdr:col>72</xdr:col>
      <xdr:colOff>203200</xdr:colOff>
      <xdr:row>62</xdr:row>
      <xdr:rowOff>68580</xdr:rowOff>
    </xdr:to>
    <xdr:cxnSp macro="">
      <xdr:nvCxnSpPr>
        <xdr:cNvPr id="328" name="直線コネクタ 327"/>
        <xdr:cNvCxnSpPr/>
      </xdr:nvCxnSpPr>
      <xdr:spPr>
        <a:xfrm flipV="1">
          <a:off x="14401800" y="106582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56515</xdr:rowOff>
    </xdr:from>
    <xdr:to>
      <xdr:col>68</xdr:col>
      <xdr:colOff>152400</xdr:colOff>
      <xdr:row>62</xdr:row>
      <xdr:rowOff>68580</xdr:rowOff>
    </xdr:to>
    <xdr:cxnSp macro="">
      <xdr:nvCxnSpPr>
        <xdr:cNvPr id="331" name="直線コネクタ 330"/>
        <xdr:cNvCxnSpPr/>
      </xdr:nvCxnSpPr>
      <xdr:spPr>
        <a:xfrm>
          <a:off x="13512800" y="106864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32" name="フローチャート: 判断 331"/>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33" name="テキスト ボックス 332"/>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4" name="フローチャート: 判断 333"/>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35" name="テキスト ボックス 334"/>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169121</xdr:rowOff>
    </xdr:from>
    <xdr:to>
      <xdr:col>81</xdr:col>
      <xdr:colOff>95250</xdr:colOff>
      <xdr:row>62</xdr:row>
      <xdr:rowOff>99271</xdr:rowOff>
    </xdr:to>
    <xdr:sp macro="" textlink="">
      <xdr:nvSpPr>
        <xdr:cNvPr id="341" name="楕円 340"/>
        <xdr:cNvSpPr/>
      </xdr:nvSpPr>
      <xdr:spPr>
        <a:xfrm>
          <a:off x="16967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141198</xdr:rowOff>
    </xdr:from>
    <xdr:ext cx="762000" cy="259045"/>
    <xdr:sp macro="" textlink="">
      <xdr:nvSpPr>
        <xdr:cNvPr id="342" name="定員管理の状況該当値テキスト"/>
        <xdr:cNvSpPr txBox="1"/>
      </xdr:nvSpPr>
      <xdr:spPr>
        <a:xfrm>
          <a:off x="17106900" y="1059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43" name="楕円 342"/>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67962</xdr:rowOff>
    </xdr:from>
    <xdr:ext cx="736600" cy="259045"/>
    <xdr:sp macro="" textlink="">
      <xdr:nvSpPr>
        <xdr:cNvPr id="344" name="テキスト ボックス 343"/>
        <xdr:cNvSpPr txBox="1"/>
      </xdr:nvSpPr>
      <xdr:spPr>
        <a:xfrm>
          <a:off x="15798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45" name="楕円 344"/>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46" name="テキスト ボックス 345"/>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7" name="楕円 346"/>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8" name="テキスト ボックス 347"/>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5715</xdr:rowOff>
    </xdr:from>
    <xdr:to>
      <xdr:col>64</xdr:col>
      <xdr:colOff>152400</xdr:colOff>
      <xdr:row>62</xdr:row>
      <xdr:rowOff>107315</xdr:rowOff>
    </xdr:to>
    <xdr:sp macro="" textlink="">
      <xdr:nvSpPr>
        <xdr:cNvPr id="349" name="楕円 348"/>
        <xdr:cNvSpPr/>
      </xdr:nvSpPr>
      <xdr:spPr>
        <a:xfrm>
          <a:off x="13462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92092</xdr:rowOff>
    </xdr:from>
    <xdr:ext cx="762000" cy="259045"/>
    <xdr:sp macro="" textlink="">
      <xdr:nvSpPr>
        <xdr:cNvPr id="350" name="テキスト ボックス 349"/>
        <xdr:cNvSpPr txBox="1"/>
      </xdr:nvSpPr>
      <xdr:spPr>
        <a:xfrm>
          <a:off x="13131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実質公債費比率については，市税の徴収猶予特例債等の臨時的な償還が終了したことにより，元利償還金の額が減少したため，わずかに改善したものの，類似団体平均との比較では高い水準にある。</a:t>
          </a:r>
        </a:p>
        <a:p>
          <a:r>
            <a:rPr kumimoji="1" lang="ja-JP" altLang="en-US" sz="1300">
              <a:latin typeface="ＭＳ Ｐゴシック" panose="020B0600070205080204" pitchFamily="50" charset="-128"/>
              <a:ea typeface="ＭＳ Ｐゴシック" panose="020B0600070205080204" pitchFamily="50" charset="-128"/>
            </a:rPr>
            <a:t>　今後は，大規模な投資的事業に係る市債償還の進捗に伴い，比率の一時的な上昇が見込まれるため，市債の新規発行を抑制し，公債費負担の軽減に努める。</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152702</xdr:rowOff>
    </xdr:from>
    <xdr:to>
      <xdr:col>81</xdr:col>
      <xdr:colOff>44450</xdr:colOff>
      <xdr:row>43</xdr:row>
      <xdr:rowOff>164193</xdr:rowOff>
    </xdr:to>
    <xdr:cxnSp macro="">
      <xdr:nvCxnSpPr>
        <xdr:cNvPr id="385" name="直線コネクタ 384"/>
        <xdr:cNvCxnSpPr/>
      </xdr:nvCxnSpPr>
      <xdr:spPr>
        <a:xfrm flipV="1">
          <a:off x="16179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164193</xdr:rowOff>
    </xdr:from>
    <xdr:to>
      <xdr:col>77</xdr:col>
      <xdr:colOff>44450</xdr:colOff>
      <xdr:row>44</xdr:row>
      <xdr:rowOff>4233</xdr:rowOff>
    </xdr:to>
    <xdr:cxnSp macro="">
      <xdr:nvCxnSpPr>
        <xdr:cNvPr id="388" name="直線コネクタ 387"/>
        <xdr:cNvCxnSpPr/>
      </xdr:nvCxnSpPr>
      <xdr:spPr>
        <a:xfrm flipV="1">
          <a:off x="15290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15724</xdr:rowOff>
    </xdr:to>
    <xdr:cxnSp macro="">
      <xdr:nvCxnSpPr>
        <xdr:cNvPr id="391" name="直線コネクタ 390"/>
        <xdr:cNvCxnSpPr/>
      </xdr:nvCxnSpPr>
      <xdr:spPr>
        <a:xfrm flipV="1">
          <a:off x="14401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164193</xdr:rowOff>
    </xdr:from>
    <xdr:to>
      <xdr:col>68</xdr:col>
      <xdr:colOff>152400</xdr:colOff>
      <xdr:row>44</xdr:row>
      <xdr:rowOff>15724</xdr:rowOff>
    </xdr:to>
    <xdr:cxnSp macro="">
      <xdr:nvCxnSpPr>
        <xdr:cNvPr id="394" name="直線コネクタ 393"/>
        <xdr:cNvCxnSpPr/>
      </xdr:nvCxnSpPr>
      <xdr:spPr>
        <a:xfrm>
          <a:off x="13512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101902</xdr:rowOff>
    </xdr:from>
    <xdr:to>
      <xdr:col>81</xdr:col>
      <xdr:colOff>95250</xdr:colOff>
      <xdr:row>44</xdr:row>
      <xdr:rowOff>32052</xdr:rowOff>
    </xdr:to>
    <xdr:sp macro="" textlink="">
      <xdr:nvSpPr>
        <xdr:cNvPr id="404" name="楕円 403"/>
        <xdr:cNvSpPr/>
      </xdr:nvSpPr>
      <xdr:spPr>
        <a:xfrm>
          <a:off x="16967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73979</xdr:rowOff>
    </xdr:from>
    <xdr:ext cx="762000" cy="259045"/>
    <xdr:sp macro="" textlink="">
      <xdr:nvSpPr>
        <xdr:cNvPr id="405" name="公債費負担の状況該当値テキスト"/>
        <xdr:cNvSpPr txBox="1"/>
      </xdr:nvSpPr>
      <xdr:spPr>
        <a:xfrm>
          <a:off x="17106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113393</xdr:rowOff>
    </xdr:from>
    <xdr:to>
      <xdr:col>77</xdr:col>
      <xdr:colOff>95250</xdr:colOff>
      <xdr:row>44</xdr:row>
      <xdr:rowOff>43543</xdr:rowOff>
    </xdr:to>
    <xdr:sp macro="" textlink="">
      <xdr:nvSpPr>
        <xdr:cNvPr id="406" name="楕円 405"/>
        <xdr:cNvSpPr/>
      </xdr:nvSpPr>
      <xdr:spPr>
        <a:xfrm>
          <a:off x="16129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28320</xdr:rowOff>
    </xdr:from>
    <xdr:ext cx="736600" cy="259045"/>
    <xdr:sp macro="" textlink="">
      <xdr:nvSpPr>
        <xdr:cNvPr id="407" name="テキスト ボックス 406"/>
        <xdr:cNvSpPr txBox="1"/>
      </xdr:nvSpPr>
      <xdr:spPr>
        <a:xfrm>
          <a:off x="15798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408" name="楕円 407"/>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409" name="テキスト ボックス 408"/>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136374</xdr:rowOff>
    </xdr:from>
    <xdr:to>
      <xdr:col>68</xdr:col>
      <xdr:colOff>203200</xdr:colOff>
      <xdr:row>44</xdr:row>
      <xdr:rowOff>66524</xdr:rowOff>
    </xdr:to>
    <xdr:sp macro="" textlink="">
      <xdr:nvSpPr>
        <xdr:cNvPr id="410" name="楕円 409"/>
        <xdr:cNvSpPr/>
      </xdr:nvSpPr>
      <xdr:spPr>
        <a:xfrm>
          <a:off x="14351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51301</xdr:rowOff>
    </xdr:from>
    <xdr:ext cx="762000" cy="259045"/>
    <xdr:sp macro="" textlink="">
      <xdr:nvSpPr>
        <xdr:cNvPr id="411" name="テキスト ボックス 410"/>
        <xdr:cNvSpPr txBox="1"/>
      </xdr:nvSpPr>
      <xdr:spPr>
        <a:xfrm>
          <a:off x="14020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113393</xdr:rowOff>
    </xdr:from>
    <xdr:to>
      <xdr:col>64</xdr:col>
      <xdr:colOff>152400</xdr:colOff>
      <xdr:row>44</xdr:row>
      <xdr:rowOff>43543</xdr:rowOff>
    </xdr:to>
    <xdr:sp macro="" textlink="">
      <xdr:nvSpPr>
        <xdr:cNvPr id="412" name="楕円 411"/>
        <xdr:cNvSpPr/>
      </xdr:nvSpPr>
      <xdr:spPr>
        <a:xfrm>
          <a:off x="13462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28320</xdr:rowOff>
    </xdr:from>
    <xdr:ext cx="762000" cy="259045"/>
    <xdr:sp macro="" textlink="">
      <xdr:nvSpPr>
        <xdr:cNvPr id="413" name="テキスト ボックス 412"/>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市役所新庁舎，新ごみ処理施設などの大規模な投資的事業を同時期に推進してきたことにより，市債残高が増加を続けており，類似団体平均を大きく上回る状況が続いている。令和４年度においては，財政調整基金残高が増加したものの，新市民会館の整備や南消防署移転改築事業の推進に伴う市債残高の増加により，比率が上昇している。</a:t>
          </a:r>
        </a:p>
        <a:p>
          <a:r>
            <a:rPr kumimoji="1" lang="ja-JP" altLang="en-US" sz="1300">
              <a:latin typeface="ＭＳ Ｐゴシック" panose="020B0600070205080204" pitchFamily="50" charset="-128"/>
              <a:ea typeface="ＭＳ Ｐゴシック" panose="020B0600070205080204" pitchFamily="50" charset="-128"/>
            </a:rPr>
            <a:t>　今後は，市債の新規発行を抑制し，市債残高を確実に減少させながら，比率の改善に取り組む。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38811</xdr:rowOff>
    </xdr:from>
    <xdr:to>
      <xdr:col>81</xdr:col>
      <xdr:colOff>44450</xdr:colOff>
      <xdr:row>21</xdr:row>
      <xdr:rowOff>133401</xdr:rowOff>
    </xdr:to>
    <xdr:cxnSp macro="">
      <xdr:nvCxnSpPr>
        <xdr:cNvPr id="445" name="直線コネクタ 444"/>
        <xdr:cNvCxnSpPr/>
      </xdr:nvCxnSpPr>
      <xdr:spPr>
        <a:xfrm>
          <a:off x="16179800" y="3639261"/>
          <a:ext cx="8382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38811</xdr:rowOff>
    </xdr:from>
    <xdr:to>
      <xdr:col>77</xdr:col>
      <xdr:colOff>44450</xdr:colOff>
      <xdr:row>21</xdr:row>
      <xdr:rowOff>99619</xdr:rowOff>
    </xdr:to>
    <xdr:cxnSp macro="">
      <xdr:nvCxnSpPr>
        <xdr:cNvPr id="448" name="直線コネクタ 447"/>
        <xdr:cNvCxnSpPr/>
      </xdr:nvCxnSpPr>
      <xdr:spPr>
        <a:xfrm flipV="1">
          <a:off x="15290800" y="3639261"/>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99619</xdr:rowOff>
    </xdr:from>
    <xdr:to>
      <xdr:col>72</xdr:col>
      <xdr:colOff>203200</xdr:colOff>
      <xdr:row>21</xdr:row>
      <xdr:rowOff>128575</xdr:rowOff>
    </xdr:to>
    <xdr:cxnSp macro="">
      <xdr:nvCxnSpPr>
        <xdr:cNvPr id="451" name="直線コネクタ 450"/>
        <xdr:cNvCxnSpPr/>
      </xdr:nvCxnSpPr>
      <xdr:spPr>
        <a:xfrm flipV="1">
          <a:off x="14401800" y="370006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19507</xdr:rowOff>
    </xdr:from>
    <xdr:to>
      <xdr:col>68</xdr:col>
      <xdr:colOff>152400</xdr:colOff>
      <xdr:row>21</xdr:row>
      <xdr:rowOff>128575</xdr:rowOff>
    </xdr:to>
    <xdr:cxnSp macro="">
      <xdr:nvCxnSpPr>
        <xdr:cNvPr id="454" name="直線コネクタ 453"/>
        <xdr:cNvCxnSpPr/>
      </xdr:nvCxnSpPr>
      <xdr:spPr>
        <a:xfrm>
          <a:off x="13512800" y="3619957"/>
          <a:ext cx="889000" cy="1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5" name="フローチャート: 判断 454"/>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6" name="テキスト ボックス 455"/>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51511</xdr:rowOff>
    </xdr:from>
    <xdr:to>
      <xdr:col>64</xdr:col>
      <xdr:colOff>152400</xdr:colOff>
      <xdr:row>15</xdr:row>
      <xdr:rowOff>153111</xdr:rowOff>
    </xdr:to>
    <xdr:sp macro="" textlink="">
      <xdr:nvSpPr>
        <xdr:cNvPr id="457" name="フローチャート: 判断 456"/>
        <xdr:cNvSpPr/>
      </xdr:nvSpPr>
      <xdr:spPr>
        <a:xfrm>
          <a:off x="13462000" y="262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163288</xdr:rowOff>
    </xdr:from>
    <xdr:ext cx="762000" cy="259045"/>
    <xdr:sp macro="" textlink="">
      <xdr:nvSpPr>
        <xdr:cNvPr id="458" name="テキスト ボックス 457"/>
        <xdr:cNvSpPr txBox="1"/>
      </xdr:nvSpPr>
      <xdr:spPr>
        <a:xfrm>
          <a:off x="13131800" y="239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82601</xdr:rowOff>
    </xdr:from>
    <xdr:to>
      <xdr:col>81</xdr:col>
      <xdr:colOff>95250</xdr:colOff>
      <xdr:row>22</xdr:row>
      <xdr:rowOff>12751</xdr:rowOff>
    </xdr:to>
    <xdr:sp macro="" textlink="">
      <xdr:nvSpPr>
        <xdr:cNvPr id="464" name="楕円 463"/>
        <xdr:cNvSpPr/>
      </xdr:nvSpPr>
      <xdr:spPr>
        <a:xfrm>
          <a:off x="16967200" y="36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54678</xdr:rowOff>
    </xdr:from>
    <xdr:ext cx="762000" cy="259045"/>
    <xdr:sp macro="" textlink="">
      <xdr:nvSpPr>
        <xdr:cNvPr id="465" name="将来負担の状況該当値テキスト"/>
        <xdr:cNvSpPr txBox="1"/>
      </xdr:nvSpPr>
      <xdr:spPr>
        <a:xfrm>
          <a:off x="17106900" y="365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159461</xdr:rowOff>
    </xdr:from>
    <xdr:to>
      <xdr:col>77</xdr:col>
      <xdr:colOff>95250</xdr:colOff>
      <xdr:row>21</xdr:row>
      <xdr:rowOff>89611</xdr:rowOff>
    </xdr:to>
    <xdr:sp macro="" textlink="">
      <xdr:nvSpPr>
        <xdr:cNvPr id="466" name="楕円 465"/>
        <xdr:cNvSpPr/>
      </xdr:nvSpPr>
      <xdr:spPr>
        <a:xfrm>
          <a:off x="16129000" y="35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74388</xdr:rowOff>
    </xdr:from>
    <xdr:ext cx="736600" cy="259045"/>
    <xdr:sp macro="" textlink="">
      <xdr:nvSpPr>
        <xdr:cNvPr id="467" name="テキスト ボックス 466"/>
        <xdr:cNvSpPr txBox="1"/>
      </xdr:nvSpPr>
      <xdr:spPr>
        <a:xfrm>
          <a:off x="15798800" y="367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48819</xdr:rowOff>
    </xdr:from>
    <xdr:to>
      <xdr:col>73</xdr:col>
      <xdr:colOff>44450</xdr:colOff>
      <xdr:row>21</xdr:row>
      <xdr:rowOff>150419</xdr:rowOff>
    </xdr:to>
    <xdr:sp macro="" textlink="">
      <xdr:nvSpPr>
        <xdr:cNvPr id="468" name="楕円 467"/>
        <xdr:cNvSpPr/>
      </xdr:nvSpPr>
      <xdr:spPr>
        <a:xfrm>
          <a:off x="15240000" y="36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135196</xdr:rowOff>
    </xdr:from>
    <xdr:ext cx="762000" cy="259045"/>
    <xdr:sp macro="" textlink="">
      <xdr:nvSpPr>
        <xdr:cNvPr id="469" name="テキスト ボックス 468"/>
        <xdr:cNvSpPr txBox="1"/>
      </xdr:nvSpPr>
      <xdr:spPr>
        <a:xfrm>
          <a:off x="14909800" y="373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77775</xdr:rowOff>
    </xdr:from>
    <xdr:to>
      <xdr:col>68</xdr:col>
      <xdr:colOff>203200</xdr:colOff>
      <xdr:row>22</xdr:row>
      <xdr:rowOff>7925</xdr:rowOff>
    </xdr:to>
    <xdr:sp macro="" textlink="">
      <xdr:nvSpPr>
        <xdr:cNvPr id="470" name="楕円 469"/>
        <xdr:cNvSpPr/>
      </xdr:nvSpPr>
      <xdr:spPr>
        <a:xfrm>
          <a:off x="14351000" y="36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164152</xdr:rowOff>
    </xdr:from>
    <xdr:ext cx="762000" cy="259045"/>
    <xdr:sp macro="" textlink="">
      <xdr:nvSpPr>
        <xdr:cNvPr id="471" name="テキスト ボックス 470"/>
        <xdr:cNvSpPr txBox="1"/>
      </xdr:nvSpPr>
      <xdr:spPr>
        <a:xfrm>
          <a:off x="14020800" y="376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140157</xdr:rowOff>
    </xdr:from>
    <xdr:to>
      <xdr:col>64</xdr:col>
      <xdr:colOff>152400</xdr:colOff>
      <xdr:row>21</xdr:row>
      <xdr:rowOff>70307</xdr:rowOff>
    </xdr:to>
    <xdr:sp macro="" textlink="">
      <xdr:nvSpPr>
        <xdr:cNvPr id="472" name="楕円 471"/>
        <xdr:cNvSpPr/>
      </xdr:nvSpPr>
      <xdr:spPr>
        <a:xfrm>
          <a:off x="13462000" y="356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55084</xdr:rowOff>
    </xdr:from>
    <xdr:ext cx="762000" cy="259045"/>
    <xdr:sp macro="" textlink="">
      <xdr:nvSpPr>
        <xdr:cNvPr id="473" name="テキスト ボックス 472"/>
        <xdr:cNvSpPr txBox="1"/>
      </xdr:nvSpPr>
      <xdr:spPr>
        <a:xfrm>
          <a:off x="13131800" y="36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茨城県水戸市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270,010
266,245
217.32
140,461,271
135,235,114
4,259,081
60,415,657
149,261,113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人件費に係る経常収支比率は，令和４年度においては，歳出決算額は横ばいであったものの，臨時財政対策債の減少により，経常一般財源等が減少したことから，上昇している。</a:t>
          </a:r>
        </a:p>
        <a:p>
          <a:r>
            <a:rPr kumimoji="1" lang="ja-JP" altLang="en-US" sz="1200">
              <a:latin typeface="ＭＳ Ｐゴシック" panose="020B0600070205080204" pitchFamily="50" charset="-128"/>
              <a:ea typeface="ＭＳ Ｐゴシック" panose="020B0600070205080204" pitchFamily="50" charset="-128"/>
            </a:rPr>
            <a:t>　各年度とも類似団体平均を上回っている状況にあるため，今後も職員数の適正化を推進し，人件費削減に努める。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130810</xdr:rowOff>
    </xdr:to>
    <xdr:cxnSp macro="">
      <xdr:nvCxnSpPr>
        <xdr:cNvPr id="66" name="直線コネクタ 65"/>
        <xdr:cNvCxnSpPr/>
      </xdr:nvCxnSpPr>
      <xdr:spPr>
        <a:xfrm>
          <a:off x="3987800" y="6436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58420</xdr:rowOff>
    </xdr:to>
    <xdr:cxnSp macro="">
      <xdr:nvCxnSpPr>
        <xdr:cNvPr id="69" name="直線コネクタ 68"/>
        <xdr:cNvCxnSpPr/>
      </xdr:nvCxnSpPr>
      <xdr:spPr>
        <a:xfrm flipV="1">
          <a:off x="3098800" y="6436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58420</xdr:rowOff>
    </xdr:to>
    <xdr:cxnSp macro="">
      <xdr:nvCxnSpPr>
        <xdr:cNvPr id="72" name="直線コネクタ 71"/>
        <xdr:cNvCxnSpPr/>
      </xdr:nvCxnSpPr>
      <xdr:spPr>
        <a:xfrm>
          <a:off x="2209800" y="6535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20320</xdr:rowOff>
    </xdr:to>
    <xdr:cxnSp macro="">
      <xdr:nvCxnSpPr>
        <xdr:cNvPr id="75" name="直線コネクタ 74"/>
        <xdr:cNvCxnSpPr/>
      </xdr:nvCxnSpPr>
      <xdr:spPr>
        <a:xfrm>
          <a:off x="1320800" y="651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物件費に係る経常収支比率は，令和４年度においては，新たに供用を開始した下入野健康増進センターの運営費の増加や，電気料金等の高騰に伴う市有施設の維持管理費の増加等により，上昇している。</a:t>
          </a:r>
        </a:p>
        <a:p>
          <a:r>
            <a:rPr kumimoji="1" lang="ja-JP" altLang="en-US" sz="1200">
              <a:latin typeface="ＭＳ Ｐゴシック" panose="020B0600070205080204" pitchFamily="50" charset="-128"/>
              <a:ea typeface="ＭＳ Ｐゴシック" panose="020B0600070205080204" pitchFamily="50" charset="-128"/>
            </a:rPr>
            <a:t>なお，令和２年度から，中核市移行に伴う比較対象の変更により，類似団体平均を上回っている。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引き続き，内部管理経費の見直しや事務事業の整理・統合を推進し，物件費の削減に努める。　</a:t>
          </a:r>
        </a:p>
        <a:p>
          <a:r>
            <a:rPr kumimoji="1" lang="ja-JP" altLang="en-US" sz="12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110671</xdr:rowOff>
    </xdr:from>
    <xdr:to>
      <xdr:col>82</xdr:col>
      <xdr:colOff>107950</xdr:colOff>
      <xdr:row>17</xdr:row>
      <xdr:rowOff>69850</xdr:rowOff>
    </xdr:to>
    <xdr:cxnSp macro="">
      <xdr:nvCxnSpPr>
        <xdr:cNvPr id="129" name="直線コネクタ 128"/>
        <xdr:cNvCxnSpPr/>
      </xdr:nvCxnSpPr>
      <xdr:spPr>
        <a:xfrm>
          <a:off x="15671800" y="2853871"/>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16</xdr:row>
      <xdr:rowOff>110671</xdr:rowOff>
    </xdr:to>
    <xdr:cxnSp macro="">
      <xdr:nvCxnSpPr>
        <xdr:cNvPr id="132" name="直線コネクタ 131"/>
        <xdr:cNvCxnSpPr/>
      </xdr:nvCxnSpPr>
      <xdr:spPr>
        <a:xfrm>
          <a:off x="14782800" y="2842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16</xdr:row>
      <xdr:rowOff>99786</xdr:rowOff>
    </xdr:to>
    <xdr:cxnSp macro="">
      <xdr:nvCxnSpPr>
        <xdr:cNvPr id="135" name="直線コネクタ 134"/>
        <xdr:cNvCxnSpPr/>
      </xdr:nvCxnSpPr>
      <xdr:spPr>
        <a:xfrm>
          <a:off x="13893800" y="27885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16</xdr:row>
      <xdr:rowOff>45357</xdr:rowOff>
    </xdr:to>
    <xdr:cxnSp macro="">
      <xdr:nvCxnSpPr>
        <xdr:cNvPr id="138" name="直線コネクタ 137"/>
        <xdr:cNvCxnSpPr/>
      </xdr:nvCxnSpPr>
      <xdr:spPr>
        <a:xfrm>
          <a:off x="13004800" y="2723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9" name="フローチャート: 判断 138"/>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40" name="テキスト ボックス 139"/>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1" name="フローチャート: 判断 140"/>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2" name="テキスト ボックス 141"/>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59871</xdr:rowOff>
    </xdr:from>
    <xdr:to>
      <xdr:col>78</xdr:col>
      <xdr:colOff>120650</xdr:colOff>
      <xdr:row>16</xdr:row>
      <xdr:rowOff>161471</xdr:rowOff>
    </xdr:to>
    <xdr:sp macro="" textlink="">
      <xdr:nvSpPr>
        <xdr:cNvPr id="150" name="楕円 149"/>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146248</xdr:rowOff>
    </xdr:from>
    <xdr:ext cx="736600" cy="259045"/>
    <xdr:sp macro="" textlink="">
      <xdr:nvSpPr>
        <xdr:cNvPr id="151" name="テキスト ボックス 150"/>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48986</xdr:rowOff>
    </xdr:from>
    <xdr:to>
      <xdr:col>74</xdr:col>
      <xdr:colOff>31750</xdr:colOff>
      <xdr:row>16</xdr:row>
      <xdr:rowOff>150586</xdr:rowOff>
    </xdr:to>
    <xdr:sp macro="" textlink="">
      <xdr:nvSpPr>
        <xdr:cNvPr id="152" name="楕円 151"/>
        <xdr:cNvSpPr/>
      </xdr:nvSpPr>
      <xdr:spPr>
        <a:xfrm>
          <a:off x="14732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135363</xdr:rowOff>
    </xdr:from>
    <xdr:ext cx="762000" cy="259045"/>
    <xdr:sp macro="" textlink="">
      <xdr:nvSpPr>
        <xdr:cNvPr id="153" name="テキスト ボックス 152"/>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4" name="楕円 153"/>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55" name="テキスト ボックス 154"/>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6" name="楕円 155"/>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57" name="テキスト ボックス 156"/>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令和２年度及び３年度においては，普通交付税の増加等による経常一般財源等の増加により低下したものの，令和４年度においては，社会保障費の増加に加え，臨時財政対策債の減少により，経常一般財源等が減少したことから，上昇している。</a:t>
          </a:r>
        </a:p>
        <a:p>
          <a:r>
            <a:rPr kumimoji="1" lang="ja-JP" altLang="en-US" sz="1200">
              <a:latin typeface="ＭＳ Ｐゴシック" panose="020B0600070205080204" pitchFamily="50" charset="-128"/>
              <a:ea typeface="ＭＳ Ｐゴシック" panose="020B0600070205080204" pitchFamily="50" charset="-128"/>
            </a:rPr>
            <a:t>　少子高齢化に伴い，社会保障費が年々増加を続けているため，引き続き，国の動向を注視しながら，持続可能な制度運営に努める。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44450</xdr:rowOff>
    </xdr:from>
    <xdr:to>
      <xdr:col>24</xdr:col>
      <xdr:colOff>25400</xdr:colOff>
      <xdr:row>57</xdr:row>
      <xdr:rowOff>146050</xdr:rowOff>
    </xdr:to>
    <xdr:cxnSp macro="">
      <xdr:nvCxnSpPr>
        <xdr:cNvPr id="190" name="直線コネクタ 189"/>
        <xdr:cNvCxnSpPr/>
      </xdr:nvCxnSpPr>
      <xdr:spPr>
        <a:xfrm>
          <a:off x="3987800" y="98171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57</xdr:row>
      <xdr:rowOff>82550</xdr:rowOff>
    </xdr:to>
    <xdr:cxnSp macro="">
      <xdr:nvCxnSpPr>
        <xdr:cNvPr id="193" name="直線コネクタ 192"/>
        <xdr:cNvCxnSpPr/>
      </xdr:nvCxnSpPr>
      <xdr:spPr>
        <a:xfrm flipV="1">
          <a:off x="3098800" y="9817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57</xdr:row>
      <xdr:rowOff>133350</xdr:rowOff>
    </xdr:to>
    <xdr:cxnSp macro="">
      <xdr:nvCxnSpPr>
        <xdr:cNvPr id="196" name="直線コネクタ 195"/>
        <xdr:cNvCxnSpPr/>
      </xdr:nvCxnSpPr>
      <xdr:spPr>
        <a:xfrm flipV="1">
          <a:off x="2209800" y="9855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57</xdr:row>
      <xdr:rowOff>133350</xdr:rowOff>
    </xdr:to>
    <xdr:cxnSp macro="">
      <xdr:nvCxnSpPr>
        <xdr:cNvPr id="199" name="直線コネクタ 198"/>
        <xdr:cNvCxnSpPr/>
      </xdr:nvCxnSpPr>
      <xdr:spPr>
        <a:xfrm>
          <a:off x="1320800" y="982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02" name="フローチャート: 判断 201"/>
        <xdr:cNvSpPr/>
      </xdr:nvSpPr>
      <xdr:spPr>
        <a:xfrm>
          <a:off x="1270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203" name="テキスト ボックス 202"/>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9" name="楕円 208"/>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0"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165100</xdr:rowOff>
    </xdr:from>
    <xdr:to>
      <xdr:col>20</xdr:col>
      <xdr:colOff>38100</xdr:colOff>
      <xdr:row>57</xdr:row>
      <xdr:rowOff>95250</xdr:rowOff>
    </xdr:to>
    <xdr:sp macro="" textlink="">
      <xdr:nvSpPr>
        <xdr:cNvPr id="211" name="楕円 210"/>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212" name="テキスト ボックス 211"/>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31750</xdr:rowOff>
    </xdr:from>
    <xdr:to>
      <xdr:col>15</xdr:col>
      <xdr:colOff>149225</xdr:colOff>
      <xdr:row>57</xdr:row>
      <xdr:rowOff>133350</xdr:rowOff>
    </xdr:to>
    <xdr:sp macro="" textlink="">
      <xdr:nvSpPr>
        <xdr:cNvPr id="213" name="楕円 212"/>
        <xdr:cNvSpPr/>
      </xdr:nvSpPr>
      <xdr:spPr>
        <a:xfrm>
          <a:off x="3048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214" name="テキスト ボックス 213"/>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5" name="楕円 214"/>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6" name="テキスト ボックス 215"/>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7" name="楕円 216"/>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218" name="テキスト ボックス 217"/>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費は，特別会計に対する繰出金が主なものであり，高齢化の進行に伴い，介護保険会計や後期高齢者医療会計に対する繰出金の額が増加を続けている。経常収支比率は，令和２年度及び３年度においては，普通交付税の増加等による経常一般財源等の増加により低下したものの，令和４年度においては，臨時財政対策債の減少により経常一般財源等が減少したため，上昇している。</a:t>
          </a:r>
        </a:p>
        <a:p>
          <a:r>
            <a:rPr kumimoji="1" lang="ja-JP" altLang="en-US" sz="1200">
              <a:latin typeface="ＭＳ Ｐゴシック" panose="020B0600070205080204" pitchFamily="50" charset="-128"/>
              <a:ea typeface="ＭＳ Ｐゴシック" panose="020B0600070205080204" pitchFamily="50" charset="-128"/>
            </a:rPr>
            <a:t>　引き続き，特別会計に対する繰出金等の適正化に努める。</a:t>
          </a:r>
        </a:p>
        <a:p>
          <a:r>
            <a:rPr kumimoji="1" lang="ja-JP" altLang="en-US" sz="12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56</xdr:row>
      <xdr:rowOff>165100</xdr:rowOff>
    </xdr:to>
    <xdr:cxnSp macro="">
      <xdr:nvCxnSpPr>
        <xdr:cNvPr id="251" name="直線コネクタ 250"/>
        <xdr:cNvCxnSpPr/>
      </xdr:nvCxnSpPr>
      <xdr:spPr>
        <a:xfrm>
          <a:off x="15671800" y="9715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6350</xdr:rowOff>
    </xdr:to>
    <xdr:cxnSp macro="">
      <xdr:nvCxnSpPr>
        <xdr:cNvPr id="254" name="直線コネクタ 253"/>
        <xdr:cNvCxnSpPr/>
      </xdr:nvCxnSpPr>
      <xdr:spPr>
        <a:xfrm flipV="1">
          <a:off x="14782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69850</xdr:rowOff>
    </xdr:to>
    <xdr:cxnSp macro="">
      <xdr:nvCxnSpPr>
        <xdr:cNvPr id="257" name="直線コネクタ 256"/>
        <xdr:cNvCxnSpPr/>
      </xdr:nvCxnSpPr>
      <xdr:spPr>
        <a:xfrm flipV="1">
          <a:off x="13893800" y="9779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69850</xdr:rowOff>
    </xdr:to>
    <xdr:cxnSp macro="">
      <xdr:nvCxnSpPr>
        <xdr:cNvPr id="260" name="直線コネクタ 259"/>
        <xdr:cNvCxnSpPr/>
      </xdr:nvCxnSpPr>
      <xdr:spPr>
        <a:xfrm>
          <a:off x="13004800" y="981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1" name="フローチャート: 判断 260"/>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62" name="テキスト ボックス 261"/>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72" name="楕円 271"/>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73" name="テキスト ボックス 272"/>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127000</xdr:rowOff>
    </xdr:from>
    <xdr:to>
      <xdr:col>74</xdr:col>
      <xdr:colOff>31750</xdr:colOff>
      <xdr:row>57</xdr:row>
      <xdr:rowOff>57150</xdr:rowOff>
    </xdr:to>
    <xdr:sp macro="" textlink="">
      <xdr:nvSpPr>
        <xdr:cNvPr id="274" name="楕円 273"/>
        <xdr:cNvSpPr/>
      </xdr:nvSpPr>
      <xdr:spPr>
        <a:xfrm>
          <a:off x="14732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75" name="テキスト ボックス 274"/>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7" name="テキスト ボックス 276"/>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78" name="楕円 277"/>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79" name="テキスト ボックス 278"/>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補助費等に係る経常収支比率は，下水道事業に対する繰出金の減少により低下傾向にあるものの，令和４年度は，臨時財政対策債の減少により経常一般財源等が減少したため，上昇している。</a:t>
          </a:r>
        </a:p>
        <a:p>
          <a:r>
            <a:rPr kumimoji="1" lang="ja-JP" altLang="en-US" sz="1200">
              <a:latin typeface="ＭＳ Ｐゴシック" panose="020B0600070205080204" pitchFamily="50" charset="-128"/>
              <a:ea typeface="ＭＳ Ｐゴシック" panose="020B0600070205080204" pitchFamily="50" charset="-128"/>
            </a:rPr>
            <a:t>　下水道事業に対する繰出金の減少は今後も続く見込みであるが，その他の補助金等についても，定期的な見直しを行うなど，更なる適正化に努める。</a:t>
          </a:r>
        </a:p>
        <a:p>
          <a:r>
            <a:rPr kumimoji="1" lang="ja-JP" altLang="en-US" sz="12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16510</xdr:rowOff>
    </xdr:to>
    <xdr:cxnSp macro="">
      <xdr:nvCxnSpPr>
        <xdr:cNvPr id="312" name="直線コネクタ 311"/>
        <xdr:cNvCxnSpPr/>
      </xdr:nvCxnSpPr>
      <xdr:spPr>
        <a:xfrm>
          <a:off x="15671800" y="6002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77470</xdr:rowOff>
    </xdr:to>
    <xdr:cxnSp macro="">
      <xdr:nvCxnSpPr>
        <xdr:cNvPr id="315" name="直線コネクタ 314"/>
        <xdr:cNvCxnSpPr/>
      </xdr:nvCxnSpPr>
      <xdr:spPr>
        <a:xfrm flipV="1">
          <a:off x="14782800" y="6002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77470</xdr:rowOff>
    </xdr:from>
    <xdr:to>
      <xdr:col>73</xdr:col>
      <xdr:colOff>180975</xdr:colOff>
      <xdr:row>35</xdr:row>
      <xdr:rowOff>138430</xdr:rowOff>
    </xdr:to>
    <xdr:cxnSp macro="">
      <xdr:nvCxnSpPr>
        <xdr:cNvPr id="318" name="直線コネクタ 317"/>
        <xdr:cNvCxnSpPr/>
      </xdr:nvCxnSpPr>
      <xdr:spPr>
        <a:xfrm flipV="1">
          <a:off x="13893800" y="6078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146050</xdr:rowOff>
    </xdr:to>
    <xdr:cxnSp macro="">
      <xdr:nvCxnSpPr>
        <xdr:cNvPr id="321" name="直線コネクタ 320"/>
        <xdr:cNvCxnSpPr/>
      </xdr:nvCxnSpPr>
      <xdr:spPr>
        <a:xfrm flipV="1">
          <a:off x="13004800" y="613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2" name="フローチャート: 判断 321"/>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3" name="テキスト ボックス 322"/>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24" name="フローチャート: 判断 323"/>
        <xdr:cNvSpPr/>
      </xdr:nvSpPr>
      <xdr:spPr>
        <a:xfrm>
          <a:off x="12954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25" name="テキスト ボックス 324"/>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137160</xdr:rowOff>
    </xdr:from>
    <xdr:to>
      <xdr:col>82</xdr:col>
      <xdr:colOff>158750</xdr:colOff>
      <xdr:row>35</xdr:row>
      <xdr:rowOff>67310</xdr:rowOff>
    </xdr:to>
    <xdr:sp macro="" textlink="">
      <xdr:nvSpPr>
        <xdr:cNvPr id="331" name="楕円 330"/>
        <xdr:cNvSpPr/>
      </xdr:nvSpPr>
      <xdr:spPr>
        <a:xfrm>
          <a:off x="16459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109237</xdr:rowOff>
    </xdr:from>
    <xdr:ext cx="762000" cy="259045"/>
    <xdr:sp macro="" textlink="">
      <xdr:nvSpPr>
        <xdr:cNvPr id="332" name="補助費等該当値テキスト"/>
        <xdr:cNvSpPr txBox="1"/>
      </xdr:nvSpPr>
      <xdr:spPr>
        <a:xfrm>
          <a:off x="165989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3" name="楕円 332"/>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36847</xdr:rowOff>
    </xdr:from>
    <xdr:ext cx="736600" cy="259045"/>
    <xdr:sp macro="" textlink="">
      <xdr:nvSpPr>
        <xdr:cNvPr id="334" name="テキスト ボックス 333"/>
        <xdr:cNvSpPr txBox="1"/>
      </xdr:nvSpPr>
      <xdr:spPr>
        <a:xfrm>
          <a:off x="15290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26670</xdr:rowOff>
    </xdr:from>
    <xdr:to>
      <xdr:col>74</xdr:col>
      <xdr:colOff>31750</xdr:colOff>
      <xdr:row>35</xdr:row>
      <xdr:rowOff>128270</xdr:rowOff>
    </xdr:to>
    <xdr:sp macro="" textlink="">
      <xdr:nvSpPr>
        <xdr:cNvPr id="335" name="楕円 334"/>
        <xdr:cNvSpPr/>
      </xdr:nvSpPr>
      <xdr:spPr>
        <a:xfrm>
          <a:off x="14732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36" name="テキスト ボックス 335"/>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7" name="楕円 336"/>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2557</xdr:rowOff>
    </xdr:from>
    <xdr:ext cx="762000" cy="259045"/>
    <xdr:sp macro="" textlink="">
      <xdr:nvSpPr>
        <xdr:cNvPr id="338" name="テキスト ボックス 337"/>
        <xdr:cNvSpPr txBox="1"/>
      </xdr:nvSpPr>
      <xdr:spPr>
        <a:xfrm>
          <a:off x="13512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9" name="楕円 338"/>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40" name="テキスト ボックス 339"/>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令和４年度においては，市税の徴収猶予特例債等の臨時的な償還が終了したことにより，経常経費充当一般財源が減少した一方，臨時財政対策債の減少により，経常一般財源等が減少したことから，横ばいとなっている。</a:t>
          </a:r>
        </a:p>
        <a:p>
          <a:r>
            <a:rPr kumimoji="1" lang="ja-JP" altLang="en-US" sz="1200">
              <a:latin typeface="ＭＳ Ｐゴシック" panose="020B0600070205080204" pitchFamily="50" charset="-128"/>
              <a:ea typeface="ＭＳ Ｐゴシック" panose="020B0600070205080204" pitchFamily="50" charset="-128"/>
            </a:rPr>
            <a:t>　引き続き，市債の新規発行を抑制し，公債費負担の軽減に努める。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5080</xdr:rowOff>
    </xdr:to>
    <xdr:cxnSp macro="">
      <xdr:nvCxnSpPr>
        <xdr:cNvPr id="373" name="直線コネクタ 372"/>
        <xdr:cNvCxnSpPr/>
      </xdr:nvCxnSpPr>
      <xdr:spPr>
        <a:xfrm>
          <a:off x="3987800" y="13378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5080</xdr:rowOff>
    </xdr:to>
    <xdr:cxnSp macro="">
      <xdr:nvCxnSpPr>
        <xdr:cNvPr id="376" name="直線コネクタ 375"/>
        <xdr:cNvCxnSpPr/>
      </xdr:nvCxnSpPr>
      <xdr:spPr>
        <a:xfrm>
          <a:off x="3098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27939</xdr:rowOff>
    </xdr:to>
    <xdr:cxnSp macro="">
      <xdr:nvCxnSpPr>
        <xdr:cNvPr id="379" name="直線コネクタ 378"/>
        <xdr:cNvCxnSpPr/>
      </xdr:nvCxnSpPr>
      <xdr:spPr>
        <a:xfrm flipV="1">
          <a:off x="2209800" y="133400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27939</xdr:rowOff>
    </xdr:from>
    <xdr:to>
      <xdr:col>11</xdr:col>
      <xdr:colOff>9525</xdr:colOff>
      <xdr:row>78</xdr:row>
      <xdr:rowOff>43180</xdr:rowOff>
    </xdr:to>
    <xdr:cxnSp macro="">
      <xdr:nvCxnSpPr>
        <xdr:cNvPr id="382" name="直線コネクタ 381"/>
        <xdr:cNvCxnSpPr/>
      </xdr:nvCxnSpPr>
      <xdr:spPr>
        <a:xfrm flipV="1">
          <a:off x="1320800" y="13401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3" name="フローチャート: 判断 382"/>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84" name="テキスト ボックス 383"/>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5" name="フローチャート: 判断 384"/>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86" name="テキスト ボックス 385"/>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92" name="楕円 391"/>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93" name="公債費該当値テキスト"/>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4" name="楕円 393"/>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5" name="テキスト ボックス 394"/>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6" name="楕円 395"/>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7" name="テキスト ボックス 396"/>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98" name="楕円 397"/>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99" name="テキスト ボックス 398"/>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400" name="楕円 399"/>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401" name="テキスト ボックス 400"/>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経費は，少子高齢化の進行に伴う扶助費の増加や，新たに整備した施設の運営費による物件費の増加により，増加を続けている。経常収支比率は，令和２年度及び３年度においては，普通交付税の増加等による経常一般財源等の増加により低下したものの，令和４年度においては，臨時財政対策債の減少により経常一般財源等が減少したため，上昇している。</a:t>
          </a:r>
        </a:p>
        <a:p>
          <a:r>
            <a:rPr kumimoji="1" lang="ja-JP" altLang="en-US" sz="1100">
              <a:latin typeface="ＭＳ Ｐゴシック" panose="020B0600070205080204" pitchFamily="50" charset="-128"/>
              <a:ea typeface="ＭＳ Ｐゴシック" panose="020B0600070205080204" pitchFamily="50" charset="-128"/>
            </a:rPr>
            <a:t>　各年度とも類似団体平均を上回っている状況にあるため，引き続き，職員定数の適正化，事務事業の整理・統合等を推進し，適正な財政運営に努める。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85852</xdr:rowOff>
    </xdr:to>
    <xdr:cxnSp macro="">
      <xdr:nvCxnSpPr>
        <xdr:cNvPr id="432" name="直線コネクタ 431"/>
        <xdr:cNvCxnSpPr/>
      </xdr:nvCxnSpPr>
      <xdr:spPr>
        <a:xfrm>
          <a:off x="15671800" y="1331722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104139</xdr:rowOff>
    </xdr:to>
    <xdr:cxnSp macro="">
      <xdr:nvCxnSpPr>
        <xdr:cNvPr id="435" name="直線コネクタ 434"/>
        <xdr:cNvCxnSpPr/>
      </xdr:nvCxnSpPr>
      <xdr:spPr>
        <a:xfrm flipV="1">
          <a:off x="14782800" y="133172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78</xdr:row>
      <xdr:rowOff>136144</xdr:rowOff>
    </xdr:to>
    <xdr:cxnSp macro="">
      <xdr:nvCxnSpPr>
        <xdr:cNvPr id="438" name="直線コネクタ 437"/>
        <xdr:cNvCxnSpPr/>
      </xdr:nvCxnSpPr>
      <xdr:spPr>
        <a:xfrm flipV="1">
          <a:off x="13893800" y="134772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0" name="テキスト ボックス 439"/>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62992</xdr:rowOff>
    </xdr:from>
    <xdr:to>
      <xdr:col>69</xdr:col>
      <xdr:colOff>92075</xdr:colOff>
      <xdr:row>78</xdr:row>
      <xdr:rowOff>136144</xdr:rowOff>
    </xdr:to>
    <xdr:cxnSp macro="">
      <xdr:nvCxnSpPr>
        <xdr:cNvPr id="441" name="直線コネクタ 440"/>
        <xdr:cNvCxnSpPr/>
      </xdr:nvCxnSpPr>
      <xdr:spPr>
        <a:xfrm>
          <a:off x="13004800" y="13436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2" name="フローチャート: 判断 441"/>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43" name="テキスト ボックス 442"/>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44" name="フローチャート: 判断 443"/>
        <xdr:cNvSpPr/>
      </xdr:nvSpPr>
      <xdr:spPr>
        <a:xfrm>
          <a:off x="12954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101109</xdr:rowOff>
    </xdr:from>
    <xdr:ext cx="762000" cy="259045"/>
    <xdr:sp macro="" textlink="">
      <xdr:nvSpPr>
        <xdr:cNvPr id="445" name="テキスト ボックス 444"/>
        <xdr:cNvSpPr txBox="1"/>
      </xdr:nvSpPr>
      <xdr:spPr>
        <a:xfrm>
          <a:off x="12623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51" name="楕円 450"/>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52" name="公債費以外該当値テキスト"/>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3" name="楕円 452"/>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4" name="テキスト ボックス 453"/>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55" name="楕円 454"/>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6" name="テキスト ボックス 455"/>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85344</xdr:rowOff>
    </xdr:from>
    <xdr:to>
      <xdr:col>69</xdr:col>
      <xdr:colOff>142875</xdr:colOff>
      <xdr:row>79</xdr:row>
      <xdr:rowOff>15494</xdr:rowOff>
    </xdr:to>
    <xdr:sp macro="" textlink="">
      <xdr:nvSpPr>
        <xdr:cNvPr id="457" name="楕円 456"/>
        <xdr:cNvSpPr/>
      </xdr:nvSpPr>
      <xdr:spPr>
        <a:xfrm>
          <a:off x="13843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271</xdr:rowOff>
    </xdr:from>
    <xdr:ext cx="762000" cy="259045"/>
    <xdr:sp macro="" textlink="">
      <xdr:nvSpPr>
        <xdr:cNvPr id="458" name="テキスト ボックス 457"/>
        <xdr:cNvSpPr txBox="1"/>
      </xdr:nvSpPr>
      <xdr:spPr>
        <a:xfrm>
          <a:off x="13512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xdr:rowOff>
    </xdr:from>
    <xdr:to>
      <xdr:col>65</xdr:col>
      <xdr:colOff>53975</xdr:colOff>
      <xdr:row>78</xdr:row>
      <xdr:rowOff>113792</xdr:rowOff>
    </xdr:to>
    <xdr:sp macro="" textlink="">
      <xdr:nvSpPr>
        <xdr:cNvPr id="459" name="楕円 458"/>
        <xdr:cNvSpPr/>
      </xdr:nvSpPr>
      <xdr:spPr>
        <a:xfrm>
          <a:off x="12954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98569</xdr:rowOff>
    </xdr:from>
    <xdr:ext cx="762000" cy="259045"/>
    <xdr:sp macro="" textlink="">
      <xdr:nvSpPr>
        <xdr:cNvPr id="460" name="テキスト ボックス 459"/>
        <xdr:cNvSpPr txBox="1"/>
      </xdr:nvSpPr>
      <xdr:spPr>
        <a:xfrm>
          <a:off x="12623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茨城県水戸市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95987</xdr:rowOff>
    </xdr:from>
    <xdr:to>
      <xdr:col>29</xdr:col>
      <xdr:colOff>127000</xdr:colOff>
      <xdr:row>16</xdr:row>
      <xdr:rowOff>139344</xdr:rowOff>
    </xdr:to>
    <xdr:cxnSp macro="">
      <xdr:nvCxnSpPr>
        <xdr:cNvPr id="50" name="直線コネクタ 49"/>
        <xdr:cNvCxnSpPr/>
      </xdr:nvCxnSpPr>
      <xdr:spPr bwMode="auto">
        <a:xfrm flipV="1">
          <a:off x="5003800" y="2886812"/>
          <a:ext cx="647700" cy="43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139344</xdr:rowOff>
    </xdr:from>
    <xdr:to>
      <xdr:col>26</xdr:col>
      <xdr:colOff>50800</xdr:colOff>
      <xdr:row>16</xdr:row>
      <xdr:rowOff>145288</xdr:rowOff>
    </xdr:to>
    <xdr:cxnSp macro="">
      <xdr:nvCxnSpPr>
        <xdr:cNvPr id="53" name="直線コネクタ 52"/>
        <xdr:cNvCxnSpPr/>
      </xdr:nvCxnSpPr>
      <xdr:spPr bwMode="auto">
        <a:xfrm flipV="1">
          <a:off x="4305300" y="2930169"/>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137935</xdr:rowOff>
    </xdr:from>
    <xdr:to>
      <xdr:col>22</xdr:col>
      <xdr:colOff>114300</xdr:colOff>
      <xdr:row>16</xdr:row>
      <xdr:rowOff>145288</xdr:rowOff>
    </xdr:to>
    <xdr:cxnSp macro="">
      <xdr:nvCxnSpPr>
        <xdr:cNvPr id="56" name="直線コネクタ 55"/>
        <xdr:cNvCxnSpPr/>
      </xdr:nvCxnSpPr>
      <xdr:spPr bwMode="auto">
        <a:xfrm>
          <a:off x="3606800" y="2928760"/>
          <a:ext cx="698500" cy="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137935</xdr:rowOff>
    </xdr:from>
    <xdr:to>
      <xdr:col>18</xdr:col>
      <xdr:colOff>177800</xdr:colOff>
      <xdr:row>17</xdr:row>
      <xdr:rowOff>19672</xdr:rowOff>
    </xdr:to>
    <xdr:cxnSp macro="">
      <xdr:nvCxnSpPr>
        <xdr:cNvPr id="59" name="直線コネクタ 58"/>
        <xdr:cNvCxnSpPr/>
      </xdr:nvCxnSpPr>
      <xdr:spPr bwMode="auto">
        <a:xfrm flipV="1">
          <a:off x="2908300" y="2928760"/>
          <a:ext cx="698500" cy="5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7506</xdr:rowOff>
    </xdr:from>
    <xdr:to>
      <xdr:col>19</xdr:col>
      <xdr:colOff>38100</xdr:colOff>
      <xdr:row>17</xdr:row>
      <xdr:rowOff>109106</xdr:rowOff>
    </xdr:to>
    <xdr:sp macro="" textlink="">
      <xdr:nvSpPr>
        <xdr:cNvPr id="60" name="フローチャート: 判断 59"/>
        <xdr:cNvSpPr/>
      </xdr:nvSpPr>
      <xdr:spPr bwMode="auto">
        <a:xfrm>
          <a:off x="3556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93883</xdr:rowOff>
    </xdr:from>
    <xdr:ext cx="762000" cy="259045"/>
    <xdr:sp macro="" textlink="">
      <xdr:nvSpPr>
        <xdr:cNvPr id="61" name="テキスト ボックス 60"/>
        <xdr:cNvSpPr txBox="1"/>
      </xdr:nvSpPr>
      <xdr:spPr>
        <a:xfrm>
          <a:off x="3225800" y="305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36081</xdr:rowOff>
    </xdr:from>
    <xdr:to>
      <xdr:col>15</xdr:col>
      <xdr:colOff>101600</xdr:colOff>
      <xdr:row>17</xdr:row>
      <xdr:rowOff>137681</xdr:rowOff>
    </xdr:to>
    <xdr:sp macro="" textlink="">
      <xdr:nvSpPr>
        <xdr:cNvPr id="62" name="フローチャート: 判断 61"/>
        <xdr:cNvSpPr/>
      </xdr:nvSpPr>
      <xdr:spPr bwMode="auto">
        <a:xfrm>
          <a:off x="2857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122458</xdr:rowOff>
    </xdr:from>
    <xdr:ext cx="762000" cy="259045"/>
    <xdr:sp macro="" textlink="">
      <xdr:nvSpPr>
        <xdr:cNvPr id="63" name="テキスト ボックス 62"/>
        <xdr:cNvSpPr txBox="1"/>
      </xdr:nvSpPr>
      <xdr:spPr>
        <a:xfrm>
          <a:off x="25273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45187</xdr:rowOff>
    </xdr:from>
    <xdr:to>
      <xdr:col>29</xdr:col>
      <xdr:colOff>177800</xdr:colOff>
      <xdr:row>16</xdr:row>
      <xdr:rowOff>146787</xdr:rowOff>
    </xdr:to>
    <xdr:sp macro="" textlink="">
      <xdr:nvSpPr>
        <xdr:cNvPr id="69" name="楕円 68"/>
        <xdr:cNvSpPr/>
      </xdr:nvSpPr>
      <xdr:spPr bwMode="auto">
        <a:xfrm>
          <a:off x="5600700" y="2836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61714</xdr:rowOff>
    </xdr:from>
    <xdr:ext cx="762000" cy="259045"/>
    <xdr:sp macro="" textlink="">
      <xdr:nvSpPr>
        <xdr:cNvPr id="70" name="人口1人当たり決算額の推移該当値テキスト130"/>
        <xdr:cNvSpPr txBox="1"/>
      </xdr:nvSpPr>
      <xdr:spPr>
        <a:xfrm>
          <a:off x="5740400" y="268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88544</xdr:rowOff>
    </xdr:from>
    <xdr:to>
      <xdr:col>26</xdr:col>
      <xdr:colOff>101600</xdr:colOff>
      <xdr:row>17</xdr:row>
      <xdr:rowOff>18694</xdr:rowOff>
    </xdr:to>
    <xdr:sp macro="" textlink="">
      <xdr:nvSpPr>
        <xdr:cNvPr id="71" name="楕円 70"/>
        <xdr:cNvSpPr/>
      </xdr:nvSpPr>
      <xdr:spPr bwMode="auto">
        <a:xfrm>
          <a:off x="4953000" y="2879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28871</xdr:rowOff>
    </xdr:from>
    <xdr:ext cx="736600" cy="259045"/>
    <xdr:sp macro="" textlink="">
      <xdr:nvSpPr>
        <xdr:cNvPr id="72" name="テキスト ボックス 71"/>
        <xdr:cNvSpPr txBox="1"/>
      </xdr:nvSpPr>
      <xdr:spPr>
        <a:xfrm>
          <a:off x="4622800" y="2648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94488</xdr:rowOff>
    </xdr:from>
    <xdr:to>
      <xdr:col>22</xdr:col>
      <xdr:colOff>165100</xdr:colOff>
      <xdr:row>17</xdr:row>
      <xdr:rowOff>24638</xdr:rowOff>
    </xdr:to>
    <xdr:sp macro="" textlink="">
      <xdr:nvSpPr>
        <xdr:cNvPr id="73" name="楕円 72"/>
        <xdr:cNvSpPr/>
      </xdr:nvSpPr>
      <xdr:spPr bwMode="auto">
        <a:xfrm>
          <a:off x="4254500" y="288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34815</xdr:rowOff>
    </xdr:from>
    <xdr:ext cx="762000" cy="259045"/>
    <xdr:sp macro="" textlink="">
      <xdr:nvSpPr>
        <xdr:cNvPr id="74" name="テキスト ボックス 73"/>
        <xdr:cNvSpPr txBox="1"/>
      </xdr:nvSpPr>
      <xdr:spPr>
        <a:xfrm>
          <a:off x="3924300" y="265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87135</xdr:rowOff>
    </xdr:from>
    <xdr:to>
      <xdr:col>19</xdr:col>
      <xdr:colOff>38100</xdr:colOff>
      <xdr:row>17</xdr:row>
      <xdr:rowOff>17285</xdr:rowOff>
    </xdr:to>
    <xdr:sp macro="" textlink="">
      <xdr:nvSpPr>
        <xdr:cNvPr id="75" name="楕円 74"/>
        <xdr:cNvSpPr/>
      </xdr:nvSpPr>
      <xdr:spPr bwMode="auto">
        <a:xfrm>
          <a:off x="3556000" y="2877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27462</xdr:rowOff>
    </xdr:from>
    <xdr:ext cx="762000" cy="259045"/>
    <xdr:sp macro="" textlink="">
      <xdr:nvSpPr>
        <xdr:cNvPr id="76" name="テキスト ボックス 75"/>
        <xdr:cNvSpPr txBox="1"/>
      </xdr:nvSpPr>
      <xdr:spPr>
        <a:xfrm>
          <a:off x="3225800" y="26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140322</xdr:rowOff>
    </xdr:from>
    <xdr:to>
      <xdr:col>15</xdr:col>
      <xdr:colOff>101600</xdr:colOff>
      <xdr:row>17</xdr:row>
      <xdr:rowOff>70472</xdr:rowOff>
    </xdr:to>
    <xdr:sp macro="" textlink="">
      <xdr:nvSpPr>
        <xdr:cNvPr id="77" name="楕円 76"/>
        <xdr:cNvSpPr/>
      </xdr:nvSpPr>
      <xdr:spPr bwMode="auto">
        <a:xfrm>
          <a:off x="2857500" y="293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80649</xdr:rowOff>
    </xdr:from>
    <xdr:ext cx="762000" cy="259045"/>
    <xdr:sp macro="" textlink="">
      <xdr:nvSpPr>
        <xdr:cNvPr id="78" name="テキスト ボックス 77"/>
        <xdr:cNvSpPr txBox="1"/>
      </xdr:nvSpPr>
      <xdr:spPr>
        <a:xfrm>
          <a:off x="2527300" y="270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190360</xdr:rowOff>
    </xdr:from>
    <xdr:to>
      <xdr:col>29</xdr:col>
      <xdr:colOff>127000</xdr:colOff>
      <xdr:row>34</xdr:row>
      <xdr:rowOff>217525</xdr:rowOff>
    </xdr:to>
    <xdr:cxnSp macro="">
      <xdr:nvCxnSpPr>
        <xdr:cNvPr id="111" name="直線コネクタ 110"/>
        <xdr:cNvCxnSpPr/>
      </xdr:nvCxnSpPr>
      <xdr:spPr bwMode="auto">
        <a:xfrm>
          <a:off x="5003800" y="6457810"/>
          <a:ext cx="647700" cy="2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190360</xdr:rowOff>
    </xdr:from>
    <xdr:to>
      <xdr:col>26</xdr:col>
      <xdr:colOff>50800</xdr:colOff>
      <xdr:row>34</xdr:row>
      <xdr:rowOff>285344</xdr:rowOff>
    </xdr:to>
    <xdr:cxnSp macro="">
      <xdr:nvCxnSpPr>
        <xdr:cNvPr id="114" name="直線コネクタ 113"/>
        <xdr:cNvCxnSpPr/>
      </xdr:nvCxnSpPr>
      <xdr:spPr bwMode="auto">
        <a:xfrm flipV="1">
          <a:off x="4305300" y="6457810"/>
          <a:ext cx="698500" cy="94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261036</xdr:rowOff>
    </xdr:from>
    <xdr:to>
      <xdr:col>22</xdr:col>
      <xdr:colOff>114300</xdr:colOff>
      <xdr:row>34</xdr:row>
      <xdr:rowOff>285344</xdr:rowOff>
    </xdr:to>
    <xdr:cxnSp macro="">
      <xdr:nvCxnSpPr>
        <xdr:cNvPr id="117" name="直線コネクタ 116"/>
        <xdr:cNvCxnSpPr/>
      </xdr:nvCxnSpPr>
      <xdr:spPr bwMode="auto">
        <a:xfrm>
          <a:off x="3606800" y="6528486"/>
          <a:ext cx="698500" cy="24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242824</xdr:rowOff>
    </xdr:from>
    <xdr:to>
      <xdr:col>18</xdr:col>
      <xdr:colOff>177800</xdr:colOff>
      <xdr:row>34</xdr:row>
      <xdr:rowOff>261036</xdr:rowOff>
    </xdr:to>
    <xdr:cxnSp macro="">
      <xdr:nvCxnSpPr>
        <xdr:cNvPr id="120" name="直線コネクタ 119"/>
        <xdr:cNvCxnSpPr/>
      </xdr:nvCxnSpPr>
      <xdr:spPr bwMode="auto">
        <a:xfrm>
          <a:off x="2908300" y="6510274"/>
          <a:ext cx="698500" cy="18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270548</xdr:rowOff>
    </xdr:from>
    <xdr:to>
      <xdr:col>19</xdr:col>
      <xdr:colOff>38100</xdr:colOff>
      <xdr:row>36</xdr:row>
      <xdr:rowOff>29248</xdr:rowOff>
    </xdr:to>
    <xdr:sp macro="" textlink="">
      <xdr:nvSpPr>
        <xdr:cNvPr id="121" name="フローチャート: 判断 120"/>
        <xdr:cNvSpPr/>
      </xdr:nvSpPr>
      <xdr:spPr bwMode="auto">
        <a:xfrm>
          <a:off x="3556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14025</xdr:rowOff>
    </xdr:from>
    <xdr:ext cx="762000" cy="259045"/>
    <xdr:sp macro="" textlink="">
      <xdr:nvSpPr>
        <xdr:cNvPr id="122" name="テキスト ボックス 121"/>
        <xdr:cNvSpPr txBox="1"/>
      </xdr:nvSpPr>
      <xdr:spPr>
        <a:xfrm>
          <a:off x="3225800" y="696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258051</xdr:rowOff>
    </xdr:from>
    <xdr:to>
      <xdr:col>15</xdr:col>
      <xdr:colOff>101600</xdr:colOff>
      <xdr:row>36</xdr:row>
      <xdr:rowOff>16751</xdr:rowOff>
    </xdr:to>
    <xdr:sp macro="" textlink="">
      <xdr:nvSpPr>
        <xdr:cNvPr id="123" name="フローチャート: 判断 122"/>
        <xdr:cNvSpPr/>
      </xdr:nvSpPr>
      <xdr:spPr bwMode="auto">
        <a:xfrm>
          <a:off x="2857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1528</xdr:rowOff>
    </xdr:from>
    <xdr:ext cx="762000" cy="259045"/>
    <xdr:sp macro="" textlink="">
      <xdr:nvSpPr>
        <xdr:cNvPr id="124" name="テキスト ボックス 123"/>
        <xdr:cNvSpPr txBox="1"/>
      </xdr:nvSpPr>
      <xdr:spPr>
        <a:xfrm>
          <a:off x="2527300" y="69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166725</xdr:rowOff>
    </xdr:from>
    <xdr:to>
      <xdr:col>29</xdr:col>
      <xdr:colOff>177800</xdr:colOff>
      <xdr:row>34</xdr:row>
      <xdr:rowOff>268325</xdr:rowOff>
    </xdr:to>
    <xdr:sp macro="" textlink="">
      <xdr:nvSpPr>
        <xdr:cNvPr id="130" name="楕円 129"/>
        <xdr:cNvSpPr/>
      </xdr:nvSpPr>
      <xdr:spPr bwMode="auto">
        <a:xfrm>
          <a:off x="5600700" y="6434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11802</xdr:rowOff>
    </xdr:from>
    <xdr:ext cx="762000" cy="259045"/>
    <xdr:sp macro="" textlink="">
      <xdr:nvSpPr>
        <xdr:cNvPr id="131" name="人口1人当たり決算額の推移該当値テキスト445"/>
        <xdr:cNvSpPr txBox="1"/>
      </xdr:nvSpPr>
      <xdr:spPr>
        <a:xfrm>
          <a:off x="5740400" y="627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139560</xdr:rowOff>
    </xdr:from>
    <xdr:to>
      <xdr:col>26</xdr:col>
      <xdr:colOff>101600</xdr:colOff>
      <xdr:row>34</xdr:row>
      <xdr:rowOff>241160</xdr:rowOff>
    </xdr:to>
    <xdr:sp macro="" textlink="">
      <xdr:nvSpPr>
        <xdr:cNvPr id="132" name="楕円 131"/>
        <xdr:cNvSpPr/>
      </xdr:nvSpPr>
      <xdr:spPr bwMode="auto">
        <a:xfrm>
          <a:off x="4953000" y="6407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251337</xdr:rowOff>
    </xdr:from>
    <xdr:ext cx="736600" cy="259045"/>
    <xdr:sp macro="" textlink="">
      <xdr:nvSpPr>
        <xdr:cNvPr id="133" name="テキスト ボックス 132"/>
        <xdr:cNvSpPr txBox="1"/>
      </xdr:nvSpPr>
      <xdr:spPr>
        <a:xfrm>
          <a:off x="4622800" y="617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234543</xdr:rowOff>
    </xdr:from>
    <xdr:to>
      <xdr:col>22</xdr:col>
      <xdr:colOff>165100</xdr:colOff>
      <xdr:row>34</xdr:row>
      <xdr:rowOff>336144</xdr:rowOff>
    </xdr:to>
    <xdr:sp macro="" textlink="">
      <xdr:nvSpPr>
        <xdr:cNvPr id="134" name="楕円 133"/>
        <xdr:cNvSpPr/>
      </xdr:nvSpPr>
      <xdr:spPr bwMode="auto">
        <a:xfrm>
          <a:off x="4254500" y="650199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3420</xdr:rowOff>
    </xdr:from>
    <xdr:ext cx="762000" cy="259045"/>
    <xdr:sp macro="" textlink="">
      <xdr:nvSpPr>
        <xdr:cNvPr id="135" name="テキスト ボックス 134"/>
        <xdr:cNvSpPr txBox="1"/>
      </xdr:nvSpPr>
      <xdr:spPr>
        <a:xfrm>
          <a:off x="3924300" y="627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210236</xdr:rowOff>
    </xdr:from>
    <xdr:to>
      <xdr:col>19</xdr:col>
      <xdr:colOff>38100</xdr:colOff>
      <xdr:row>34</xdr:row>
      <xdr:rowOff>311835</xdr:rowOff>
    </xdr:to>
    <xdr:sp macro="" textlink="">
      <xdr:nvSpPr>
        <xdr:cNvPr id="136" name="楕円 135"/>
        <xdr:cNvSpPr/>
      </xdr:nvSpPr>
      <xdr:spPr bwMode="auto">
        <a:xfrm>
          <a:off x="3556000" y="647768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322013</xdr:rowOff>
    </xdr:from>
    <xdr:ext cx="762000" cy="259045"/>
    <xdr:sp macro="" textlink="">
      <xdr:nvSpPr>
        <xdr:cNvPr id="137" name="テキスト ボックス 136"/>
        <xdr:cNvSpPr txBox="1"/>
      </xdr:nvSpPr>
      <xdr:spPr>
        <a:xfrm>
          <a:off x="3225800" y="62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192024</xdr:rowOff>
    </xdr:from>
    <xdr:to>
      <xdr:col>15</xdr:col>
      <xdr:colOff>101600</xdr:colOff>
      <xdr:row>34</xdr:row>
      <xdr:rowOff>293624</xdr:rowOff>
    </xdr:to>
    <xdr:sp macro="" textlink="">
      <xdr:nvSpPr>
        <xdr:cNvPr id="138" name="楕円 137"/>
        <xdr:cNvSpPr/>
      </xdr:nvSpPr>
      <xdr:spPr bwMode="auto">
        <a:xfrm>
          <a:off x="2857500" y="6459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303801</xdr:rowOff>
    </xdr:from>
    <xdr:ext cx="762000" cy="259045"/>
    <xdr:sp macro="" textlink="">
      <xdr:nvSpPr>
        <xdr:cNvPr id="139" name="テキスト ボックス 138"/>
        <xdr:cNvSpPr txBox="1"/>
      </xdr:nvSpPr>
      <xdr:spPr>
        <a:xfrm>
          <a:off x="2527300" y="622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茨城県水戸市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270,010
266,245
217.32
140,461,271
135,235,114
4,259,081
60,415,657
149,261,113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29210</xdr:rowOff>
    </xdr:from>
    <xdr:to>
      <xdr:col>24</xdr:col>
      <xdr:colOff>63500</xdr:colOff>
      <xdr:row>35</xdr:row>
      <xdr:rowOff>76454</xdr:rowOff>
    </xdr:to>
    <xdr:cxnSp macro="">
      <xdr:nvCxnSpPr>
        <xdr:cNvPr id="61" name="直線コネクタ 60"/>
        <xdr:cNvCxnSpPr/>
      </xdr:nvCxnSpPr>
      <xdr:spPr>
        <a:xfrm>
          <a:off x="3797300" y="6029960"/>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17780</xdr:rowOff>
    </xdr:from>
    <xdr:to>
      <xdr:col>19</xdr:col>
      <xdr:colOff>177800</xdr:colOff>
      <xdr:row>35</xdr:row>
      <xdr:rowOff>29210</xdr:rowOff>
    </xdr:to>
    <xdr:cxnSp macro="">
      <xdr:nvCxnSpPr>
        <xdr:cNvPr id="64" name="直線コネクタ 63"/>
        <xdr:cNvCxnSpPr/>
      </xdr:nvCxnSpPr>
      <xdr:spPr>
        <a:xfrm>
          <a:off x="2908300" y="60185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17780</xdr:rowOff>
    </xdr:from>
    <xdr:to>
      <xdr:col>15</xdr:col>
      <xdr:colOff>50800</xdr:colOff>
      <xdr:row>35</xdr:row>
      <xdr:rowOff>20828</xdr:rowOff>
    </xdr:to>
    <xdr:cxnSp macro="">
      <xdr:nvCxnSpPr>
        <xdr:cNvPr id="67" name="直線コネクタ 66"/>
        <xdr:cNvCxnSpPr/>
      </xdr:nvCxnSpPr>
      <xdr:spPr>
        <a:xfrm flipV="1">
          <a:off x="2019300" y="601853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20828</xdr:rowOff>
    </xdr:from>
    <xdr:to>
      <xdr:col>10</xdr:col>
      <xdr:colOff>114300</xdr:colOff>
      <xdr:row>35</xdr:row>
      <xdr:rowOff>31496</xdr:rowOff>
    </xdr:to>
    <xdr:cxnSp macro="">
      <xdr:nvCxnSpPr>
        <xdr:cNvPr id="70" name="直線コネクタ 69"/>
        <xdr:cNvCxnSpPr/>
      </xdr:nvCxnSpPr>
      <xdr:spPr>
        <a:xfrm flipV="1">
          <a:off x="1130300" y="602157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12700</xdr:rowOff>
    </xdr:from>
    <xdr:to>
      <xdr:col>10</xdr:col>
      <xdr:colOff>165100</xdr:colOff>
      <xdr:row>35</xdr:row>
      <xdr:rowOff>114300</xdr:rowOff>
    </xdr:to>
    <xdr:sp macro="" textlink="">
      <xdr:nvSpPr>
        <xdr:cNvPr id="71" name="フローチャート: 判断 70"/>
        <xdr:cNvSpPr/>
      </xdr:nvSpPr>
      <xdr:spPr>
        <a:xfrm>
          <a:off x="1968500" y="601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105427</xdr:rowOff>
    </xdr:from>
    <xdr:ext cx="469744" cy="259045"/>
    <xdr:sp macro="" textlink="">
      <xdr:nvSpPr>
        <xdr:cNvPr id="72" name="テキスト ボックス 71"/>
        <xdr:cNvSpPr txBox="1"/>
      </xdr:nvSpPr>
      <xdr:spPr>
        <a:xfrm>
          <a:off x="1784428"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119380</xdr:rowOff>
    </xdr:from>
    <xdr:to>
      <xdr:col>6</xdr:col>
      <xdr:colOff>38100</xdr:colOff>
      <xdr:row>35</xdr:row>
      <xdr:rowOff>49530</xdr:rowOff>
    </xdr:to>
    <xdr:sp macro="" textlink="">
      <xdr:nvSpPr>
        <xdr:cNvPr id="73" name="フローチャート: 判断 72"/>
        <xdr:cNvSpPr/>
      </xdr:nvSpPr>
      <xdr:spPr>
        <a:xfrm>
          <a:off x="1079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66057</xdr:rowOff>
    </xdr:from>
    <xdr:ext cx="469744" cy="259045"/>
    <xdr:sp macro="" textlink="">
      <xdr:nvSpPr>
        <xdr:cNvPr id="74" name="テキスト ボックス 73"/>
        <xdr:cNvSpPr txBox="1"/>
      </xdr:nvSpPr>
      <xdr:spPr>
        <a:xfrm>
          <a:off x="895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25654</xdr:rowOff>
    </xdr:from>
    <xdr:to>
      <xdr:col>24</xdr:col>
      <xdr:colOff>114300</xdr:colOff>
      <xdr:row>35</xdr:row>
      <xdr:rowOff>127254</xdr:rowOff>
    </xdr:to>
    <xdr:sp macro="" textlink="">
      <xdr:nvSpPr>
        <xdr:cNvPr id="80" name="楕円 79"/>
        <xdr:cNvSpPr/>
      </xdr:nvSpPr>
      <xdr:spPr>
        <a:xfrm>
          <a:off x="4584700" y="60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48531</xdr:rowOff>
    </xdr:from>
    <xdr:ext cx="469744" cy="259045"/>
    <xdr:sp macro="" textlink="">
      <xdr:nvSpPr>
        <xdr:cNvPr id="81" name="議会費該当値テキスト"/>
        <xdr:cNvSpPr txBox="1"/>
      </xdr:nvSpPr>
      <xdr:spPr>
        <a:xfrm>
          <a:off x="4686300"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149860</xdr:rowOff>
    </xdr:from>
    <xdr:to>
      <xdr:col>20</xdr:col>
      <xdr:colOff>38100</xdr:colOff>
      <xdr:row>35</xdr:row>
      <xdr:rowOff>80010</xdr:rowOff>
    </xdr:to>
    <xdr:sp macro="" textlink="">
      <xdr:nvSpPr>
        <xdr:cNvPr id="82" name="楕円 81"/>
        <xdr:cNvSpPr/>
      </xdr:nvSpPr>
      <xdr:spPr>
        <a:xfrm>
          <a:off x="3746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96537</xdr:rowOff>
    </xdr:from>
    <xdr:ext cx="469744" cy="259045"/>
    <xdr:sp macro="" textlink="">
      <xdr:nvSpPr>
        <xdr:cNvPr id="83" name="テキスト ボックス 82"/>
        <xdr:cNvSpPr txBox="1"/>
      </xdr:nvSpPr>
      <xdr:spPr>
        <a:xfrm>
          <a:off x="3562428"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138430</xdr:rowOff>
    </xdr:from>
    <xdr:to>
      <xdr:col>15</xdr:col>
      <xdr:colOff>101600</xdr:colOff>
      <xdr:row>35</xdr:row>
      <xdr:rowOff>68580</xdr:rowOff>
    </xdr:to>
    <xdr:sp macro="" textlink="">
      <xdr:nvSpPr>
        <xdr:cNvPr id="84" name="楕円 83"/>
        <xdr:cNvSpPr/>
      </xdr:nvSpPr>
      <xdr:spPr>
        <a:xfrm>
          <a:off x="2857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85107</xdr:rowOff>
    </xdr:from>
    <xdr:ext cx="469744" cy="259045"/>
    <xdr:sp macro="" textlink="">
      <xdr:nvSpPr>
        <xdr:cNvPr id="85" name="テキスト ボックス 84"/>
        <xdr:cNvSpPr txBox="1"/>
      </xdr:nvSpPr>
      <xdr:spPr>
        <a:xfrm>
          <a:off x="2673428" y="57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141478</xdr:rowOff>
    </xdr:from>
    <xdr:to>
      <xdr:col>10</xdr:col>
      <xdr:colOff>165100</xdr:colOff>
      <xdr:row>35</xdr:row>
      <xdr:rowOff>71628</xdr:rowOff>
    </xdr:to>
    <xdr:sp macro="" textlink="">
      <xdr:nvSpPr>
        <xdr:cNvPr id="86" name="楕円 85"/>
        <xdr:cNvSpPr/>
      </xdr:nvSpPr>
      <xdr:spPr>
        <a:xfrm>
          <a:off x="1968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87" name="テキスト ボックス 86"/>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152146</xdr:rowOff>
    </xdr:from>
    <xdr:to>
      <xdr:col>6</xdr:col>
      <xdr:colOff>38100</xdr:colOff>
      <xdr:row>35</xdr:row>
      <xdr:rowOff>82296</xdr:rowOff>
    </xdr:to>
    <xdr:sp macro="" textlink="">
      <xdr:nvSpPr>
        <xdr:cNvPr id="88" name="楕円 87"/>
        <xdr:cNvSpPr/>
      </xdr:nvSpPr>
      <xdr:spPr>
        <a:xfrm>
          <a:off x="1079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73423</xdr:rowOff>
    </xdr:from>
    <xdr:ext cx="469744" cy="259045"/>
    <xdr:sp macro="" textlink="">
      <xdr:nvSpPr>
        <xdr:cNvPr id="89" name="テキスト ボックス 88"/>
        <xdr:cNvSpPr txBox="1"/>
      </xdr:nvSpPr>
      <xdr:spPr>
        <a:xfrm>
          <a:off x="895428" y="60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92206</xdr:rowOff>
    </xdr:from>
    <xdr:to>
      <xdr:col>24</xdr:col>
      <xdr:colOff>63500</xdr:colOff>
      <xdr:row>55</xdr:row>
      <xdr:rowOff>130795</xdr:rowOff>
    </xdr:to>
    <xdr:cxnSp macro="">
      <xdr:nvCxnSpPr>
        <xdr:cNvPr id="120" name="直線コネクタ 119"/>
        <xdr:cNvCxnSpPr/>
      </xdr:nvCxnSpPr>
      <xdr:spPr>
        <a:xfrm flipV="1">
          <a:off x="3797300" y="9350506"/>
          <a:ext cx="838200" cy="2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127933</xdr:rowOff>
    </xdr:from>
    <xdr:to>
      <xdr:col>19</xdr:col>
      <xdr:colOff>177800</xdr:colOff>
      <xdr:row>55</xdr:row>
      <xdr:rowOff>130795</xdr:rowOff>
    </xdr:to>
    <xdr:cxnSp macro="">
      <xdr:nvCxnSpPr>
        <xdr:cNvPr id="123" name="直線コネクタ 122"/>
        <xdr:cNvCxnSpPr/>
      </xdr:nvCxnSpPr>
      <xdr:spPr>
        <a:xfrm>
          <a:off x="2908300" y="8528983"/>
          <a:ext cx="889000" cy="103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127933</xdr:rowOff>
    </xdr:from>
    <xdr:to>
      <xdr:col>15</xdr:col>
      <xdr:colOff>50800</xdr:colOff>
      <xdr:row>57</xdr:row>
      <xdr:rowOff>2257</xdr:rowOff>
    </xdr:to>
    <xdr:cxnSp macro="">
      <xdr:nvCxnSpPr>
        <xdr:cNvPr id="126" name="直線コネクタ 125"/>
        <xdr:cNvCxnSpPr/>
      </xdr:nvCxnSpPr>
      <xdr:spPr>
        <a:xfrm flipV="1">
          <a:off x="2019300" y="8528983"/>
          <a:ext cx="889000" cy="124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26783</xdr:rowOff>
    </xdr:from>
    <xdr:to>
      <xdr:col>10</xdr:col>
      <xdr:colOff>114300</xdr:colOff>
      <xdr:row>57</xdr:row>
      <xdr:rowOff>2257</xdr:rowOff>
    </xdr:to>
    <xdr:cxnSp macro="">
      <xdr:nvCxnSpPr>
        <xdr:cNvPr id="129" name="直線コネクタ 128"/>
        <xdr:cNvCxnSpPr/>
      </xdr:nvCxnSpPr>
      <xdr:spPr>
        <a:xfrm>
          <a:off x="1130300" y="9456533"/>
          <a:ext cx="889000" cy="3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135165</xdr:rowOff>
    </xdr:from>
    <xdr:to>
      <xdr:col>10</xdr:col>
      <xdr:colOff>165100</xdr:colOff>
      <xdr:row>57</xdr:row>
      <xdr:rowOff>65315</xdr:rowOff>
    </xdr:to>
    <xdr:sp macro="" textlink="">
      <xdr:nvSpPr>
        <xdr:cNvPr id="130" name="フローチャート: 判断 129"/>
        <xdr:cNvSpPr/>
      </xdr:nvSpPr>
      <xdr:spPr>
        <a:xfrm>
          <a:off x="1968500" y="973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56442</xdr:rowOff>
    </xdr:from>
    <xdr:ext cx="534377" cy="259045"/>
    <xdr:sp macro="" textlink="">
      <xdr:nvSpPr>
        <xdr:cNvPr id="131" name="テキスト ボックス 130"/>
        <xdr:cNvSpPr txBox="1"/>
      </xdr:nvSpPr>
      <xdr:spPr>
        <a:xfrm>
          <a:off x="1752111" y="982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142642</xdr:rowOff>
    </xdr:from>
    <xdr:to>
      <xdr:col>6</xdr:col>
      <xdr:colOff>38100</xdr:colOff>
      <xdr:row>57</xdr:row>
      <xdr:rowOff>72792</xdr:rowOff>
    </xdr:to>
    <xdr:sp macro="" textlink="">
      <xdr:nvSpPr>
        <xdr:cNvPr id="132" name="フローチャート: 判断 131"/>
        <xdr:cNvSpPr/>
      </xdr:nvSpPr>
      <xdr:spPr>
        <a:xfrm>
          <a:off x="1079500" y="9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63919</xdr:rowOff>
    </xdr:from>
    <xdr:ext cx="534377" cy="259045"/>
    <xdr:sp macro="" textlink="">
      <xdr:nvSpPr>
        <xdr:cNvPr id="133" name="テキスト ボックス 132"/>
        <xdr:cNvSpPr txBox="1"/>
      </xdr:nvSpPr>
      <xdr:spPr>
        <a:xfrm>
          <a:off x="863111" y="983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41406</xdr:rowOff>
    </xdr:from>
    <xdr:to>
      <xdr:col>24</xdr:col>
      <xdr:colOff>114300</xdr:colOff>
      <xdr:row>54</xdr:row>
      <xdr:rowOff>143006</xdr:rowOff>
    </xdr:to>
    <xdr:sp macro="" textlink="">
      <xdr:nvSpPr>
        <xdr:cNvPr id="139" name="楕円 138"/>
        <xdr:cNvSpPr/>
      </xdr:nvSpPr>
      <xdr:spPr>
        <a:xfrm>
          <a:off x="4584700" y="92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64283</xdr:rowOff>
    </xdr:from>
    <xdr:ext cx="534377" cy="259045"/>
    <xdr:sp macro="" textlink="">
      <xdr:nvSpPr>
        <xdr:cNvPr id="140" name="総務費該当値テキスト"/>
        <xdr:cNvSpPr txBox="1"/>
      </xdr:nvSpPr>
      <xdr:spPr>
        <a:xfrm>
          <a:off x="4686300" y="91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79995</xdr:rowOff>
    </xdr:from>
    <xdr:to>
      <xdr:col>20</xdr:col>
      <xdr:colOff>38100</xdr:colOff>
      <xdr:row>56</xdr:row>
      <xdr:rowOff>10145</xdr:rowOff>
    </xdr:to>
    <xdr:sp macro="" textlink="">
      <xdr:nvSpPr>
        <xdr:cNvPr id="141" name="楕円 140"/>
        <xdr:cNvSpPr/>
      </xdr:nvSpPr>
      <xdr:spPr>
        <a:xfrm>
          <a:off x="3746500" y="950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26672</xdr:rowOff>
    </xdr:from>
    <xdr:ext cx="534377" cy="259045"/>
    <xdr:sp macro="" textlink="">
      <xdr:nvSpPr>
        <xdr:cNvPr id="142" name="テキスト ボックス 141"/>
        <xdr:cNvSpPr txBox="1"/>
      </xdr:nvSpPr>
      <xdr:spPr>
        <a:xfrm>
          <a:off x="3530111" y="928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77133</xdr:rowOff>
    </xdr:from>
    <xdr:to>
      <xdr:col>15</xdr:col>
      <xdr:colOff>101600</xdr:colOff>
      <xdr:row>50</xdr:row>
      <xdr:rowOff>7283</xdr:rowOff>
    </xdr:to>
    <xdr:sp macro="" textlink="">
      <xdr:nvSpPr>
        <xdr:cNvPr id="143" name="楕円 142"/>
        <xdr:cNvSpPr/>
      </xdr:nvSpPr>
      <xdr:spPr>
        <a:xfrm>
          <a:off x="2857500" y="84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23810</xdr:rowOff>
    </xdr:from>
    <xdr:ext cx="599010" cy="259045"/>
    <xdr:sp macro="" textlink="">
      <xdr:nvSpPr>
        <xdr:cNvPr id="144" name="テキスト ボックス 143"/>
        <xdr:cNvSpPr txBox="1"/>
      </xdr:nvSpPr>
      <xdr:spPr>
        <a:xfrm>
          <a:off x="2608795" y="82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122907</xdr:rowOff>
    </xdr:from>
    <xdr:to>
      <xdr:col>10</xdr:col>
      <xdr:colOff>165100</xdr:colOff>
      <xdr:row>57</xdr:row>
      <xdr:rowOff>53057</xdr:rowOff>
    </xdr:to>
    <xdr:sp macro="" textlink="">
      <xdr:nvSpPr>
        <xdr:cNvPr id="145" name="楕円 144"/>
        <xdr:cNvSpPr/>
      </xdr:nvSpPr>
      <xdr:spPr>
        <a:xfrm>
          <a:off x="1968500" y="972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69584</xdr:rowOff>
    </xdr:from>
    <xdr:ext cx="534377" cy="259045"/>
    <xdr:sp macro="" textlink="">
      <xdr:nvSpPr>
        <xdr:cNvPr id="146" name="テキスト ボックス 145"/>
        <xdr:cNvSpPr txBox="1"/>
      </xdr:nvSpPr>
      <xdr:spPr>
        <a:xfrm>
          <a:off x="1752111" y="949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147433</xdr:rowOff>
    </xdr:from>
    <xdr:to>
      <xdr:col>6</xdr:col>
      <xdr:colOff>38100</xdr:colOff>
      <xdr:row>55</xdr:row>
      <xdr:rowOff>77583</xdr:rowOff>
    </xdr:to>
    <xdr:sp macro="" textlink="">
      <xdr:nvSpPr>
        <xdr:cNvPr id="147" name="楕円 146"/>
        <xdr:cNvSpPr/>
      </xdr:nvSpPr>
      <xdr:spPr>
        <a:xfrm>
          <a:off x="1079500" y="94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94110</xdr:rowOff>
    </xdr:from>
    <xdr:ext cx="534377" cy="259045"/>
    <xdr:sp macro="" textlink="">
      <xdr:nvSpPr>
        <xdr:cNvPr id="148" name="テキスト ボックス 147"/>
        <xdr:cNvSpPr txBox="1"/>
      </xdr:nvSpPr>
      <xdr:spPr>
        <a:xfrm>
          <a:off x="863111" y="91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66850</xdr:rowOff>
    </xdr:from>
    <xdr:to>
      <xdr:col>24</xdr:col>
      <xdr:colOff>63500</xdr:colOff>
      <xdr:row>76</xdr:row>
      <xdr:rowOff>123735</xdr:rowOff>
    </xdr:to>
    <xdr:cxnSp macro="">
      <xdr:nvCxnSpPr>
        <xdr:cNvPr id="176" name="直線コネクタ 175"/>
        <xdr:cNvCxnSpPr/>
      </xdr:nvCxnSpPr>
      <xdr:spPr>
        <a:xfrm>
          <a:off x="3797300" y="13097050"/>
          <a:ext cx="838200" cy="5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55212</xdr:rowOff>
    </xdr:from>
    <xdr:ext cx="599010" cy="259045"/>
    <xdr:sp macro="" textlink="">
      <xdr:nvSpPr>
        <xdr:cNvPr id="177" name="民生費平均値テキスト"/>
        <xdr:cNvSpPr txBox="1"/>
      </xdr:nvSpPr>
      <xdr:spPr>
        <a:xfrm>
          <a:off x="4686300" y="1291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66850</xdr:rowOff>
    </xdr:from>
    <xdr:to>
      <xdr:col>19</xdr:col>
      <xdr:colOff>177800</xdr:colOff>
      <xdr:row>77</xdr:row>
      <xdr:rowOff>148916</xdr:rowOff>
    </xdr:to>
    <xdr:cxnSp macro="">
      <xdr:nvCxnSpPr>
        <xdr:cNvPr id="179" name="直線コネクタ 178"/>
        <xdr:cNvCxnSpPr/>
      </xdr:nvCxnSpPr>
      <xdr:spPr>
        <a:xfrm flipV="1">
          <a:off x="2908300" y="13097050"/>
          <a:ext cx="889000" cy="25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88695</xdr:rowOff>
    </xdr:from>
    <xdr:ext cx="599010" cy="259045"/>
    <xdr:sp macro="" textlink="">
      <xdr:nvSpPr>
        <xdr:cNvPr id="181" name="テキスト ボックス 180"/>
        <xdr:cNvSpPr txBox="1"/>
      </xdr:nvSpPr>
      <xdr:spPr>
        <a:xfrm>
          <a:off x="3497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148916</xdr:rowOff>
    </xdr:from>
    <xdr:to>
      <xdr:col>15</xdr:col>
      <xdr:colOff>50800</xdr:colOff>
      <xdr:row>78</xdr:row>
      <xdr:rowOff>39143</xdr:rowOff>
    </xdr:to>
    <xdr:cxnSp macro="">
      <xdr:nvCxnSpPr>
        <xdr:cNvPr id="182" name="直線コネクタ 181"/>
        <xdr:cNvCxnSpPr/>
      </xdr:nvCxnSpPr>
      <xdr:spPr>
        <a:xfrm flipV="1">
          <a:off x="2019300" y="13350566"/>
          <a:ext cx="889000" cy="6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151303</xdr:rowOff>
    </xdr:from>
    <xdr:ext cx="599010" cy="259045"/>
    <xdr:sp macro="" textlink="">
      <xdr:nvSpPr>
        <xdr:cNvPr id="184" name="テキスト ボックス 183"/>
        <xdr:cNvSpPr txBox="1"/>
      </xdr:nvSpPr>
      <xdr:spPr>
        <a:xfrm>
          <a:off x="2608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39143</xdr:rowOff>
    </xdr:from>
    <xdr:to>
      <xdr:col>10</xdr:col>
      <xdr:colOff>114300</xdr:colOff>
      <xdr:row>78</xdr:row>
      <xdr:rowOff>103929</xdr:rowOff>
    </xdr:to>
    <xdr:cxnSp macro="">
      <xdr:nvCxnSpPr>
        <xdr:cNvPr id="185" name="直線コネクタ 184"/>
        <xdr:cNvCxnSpPr/>
      </xdr:nvCxnSpPr>
      <xdr:spPr>
        <a:xfrm flipV="1">
          <a:off x="1130300" y="13412243"/>
          <a:ext cx="889000" cy="6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139018</xdr:rowOff>
    </xdr:from>
    <xdr:to>
      <xdr:col>10</xdr:col>
      <xdr:colOff>165100</xdr:colOff>
      <xdr:row>79</xdr:row>
      <xdr:rowOff>69168</xdr:rowOff>
    </xdr:to>
    <xdr:sp macro="" textlink="">
      <xdr:nvSpPr>
        <xdr:cNvPr id="186" name="フローチャート: 判断 185"/>
        <xdr:cNvSpPr/>
      </xdr:nvSpPr>
      <xdr:spPr>
        <a:xfrm>
          <a:off x="1968500" y="1351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60295</xdr:rowOff>
    </xdr:from>
    <xdr:ext cx="599010" cy="259045"/>
    <xdr:sp macro="" textlink="">
      <xdr:nvSpPr>
        <xdr:cNvPr id="187" name="テキスト ボックス 186"/>
        <xdr:cNvSpPr txBox="1"/>
      </xdr:nvSpPr>
      <xdr:spPr>
        <a:xfrm>
          <a:off x="1719795" y="136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162052</xdr:rowOff>
    </xdr:from>
    <xdr:to>
      <xdr:col>6</xdr:col>
      <xdr:colOff>38100</xdr:colOff>
      <xdr:row>79</xdr:row>
      <xdr:rowOff>92202</xdr:rowOff>
    </xdr:to>
    <xdr:sp macro="" textlink="">
      <xdr:nvSpPr>
        <xdr:cNvPr id="188" name="フローチャート: 判断 187"/>
        <xdr:cNvSpPr/>
      </xdr:nvSpPr>
      <xdr:spPr>
        <a:xfrm>
          <a:off x="1079500" y="1353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83329</xdr:rowOff>
    </xdr:from>
    <xdr:ext cx="599010" cy="259045"/>
    <xdr:sp macro="" textlink="">
      <xdr:nvSpPr>
        <xdr:cNvPr id="189" name="テキスト ボックス 188"/>
        <xdr:cNvSpPr txBox="1"/>
      </xdr:nvSpPr>
      <xdr:spPr>
        <a:xfrm>
          <a:off x="830795" y="1362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72935</xdr:rowOff>
    </xdr:from>
    <xdr:to>
      <xdr:col>24</xdr:col>
      <xdr:colOff>114300</xdr:colOff>
      <xdr:row>77</xdr:row>
      <xdr:rowOff>3085</xdr:rowOff>
    </xdr:to>
    <xdr:sp macro="" textlink="">
      <xdr:nvSpPr>
        <xdr:cNvPr id="195" name="楕円 194"/>
        <xdr:cNvSpPr/>
      </xdr:nvSpPr>
      <xdr:spPr>
        <a:xfrm>
          <a:off x="4584700" y="1310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51362</xdr:rowOff>
    </xdr:from>
    <xdr:ext cx="599010" cy="259045"/>
    <xdr:sp macro="" textlink="">
      <xdr:nvSpPr>
        <xdr:cNvPr id="196" name="民生費該当値テキスト"/>
        <xdr:cNvSpPr txBox="1"/>
      </xdr:nvSpPr>
      <xdr:spPr>
        <a:xfrm>
          <a:off x="4686300" y="1308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16050</xdr:rowOff>
    </xdr:from>
    <xdr:to>
      <xdr:col>20</xdr:col>
      <xdr:colOff>38100</xdr:colOff>
      <xdr:row>76</xdr:row>
      <xdr:rowOff>117650</xdr:rowOff>
    </xdr:to>
    <xdr:sp macro="" textlink="">
      <xdr:nvSpPr>
        <xdr:cNvPr id="197" name="楕円 196"/>
        <xdr:cNvSpPr/>
      </xdr:nvSpPr>
      <xdr:spPr>
        <a:xfrm>
          <a:off x="3746500" y="130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108777</xdr:rowOff>
    </xdr:from>
    <xdr:ext cx="599010" cy="259045"/>
    <xdr:sp macro="" textlink="">
      <xdr:nvSpPr>
        <xdr:cNvPr id="198" name="テキスト ボックス 197"/>
        <xdr:cNvSpPr txBox="1"/>
      </xdr:nvSpPr>
      <xdr:spPr>
        <a:xfrm>
          <a:off x="3497795" y="1313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98116</xdr:rowOff>
    </xdr:from>
    <xdr:to>
      <xdr:col>15</xdr:col>
      <xdr:colOff>101600</xdr:colOff>
      <xdr:row>78</xdr:row>
      <xdr:rowOff>28266</xdr:rowOff>
    </xdr:to>
    <xdr:sp macro="" textlink="">
      <xdr:nvSpPr>
        <xdr:cNvPr id="199" name="楕円 198"/>
        <xdr:cNvSpPr/>
      </xdr:nvSpPr>
      <xdr:spPr>
        <a:xfrm>
          <a:off x="2857500" y="132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19393</xdr:rowOff>
    </xdr:from>
    <xdr:ext cx="599010" cy="259045"/>
    <xdr:sp macro="" textlink="">
      <xdr:nvSpPr>
        <xdr:cNvPr id="200" name="テキスト ボックス 199"/>
        <xdr:cNvSpPr txBox="1"/>
      </xdr:nvSpPr>
      <xdr:spPr>
        <a:xfrm>
          <a:off x="2608795" y="133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159793</xdr:rowOff>
    </xdr:from>
    <xdr:to>
      <xdr:col>10</xdr:col>
      <xdr:colOff>165100</xdr:colOff>
      <xdr:row>78</xdr:row>
      <xdr:rowOff>89943</xdr:rowOff>
    </xdr:to>
    <xdr:sp macro="" textlink="">
      <xdr:nvSpPr>
        <xdr:cNvPr id="201" name="楕円 200"/>
        <xdr:cNvSpPr/>
      </xdr:nvSpPr>
      <xdr:spPr>
        <a:xfrm>
          <a:off x="1968500" y="133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106470</xdr:rowOff>
    </xdr:from>
    <xdr:ext cx="599010" cy="259045"/>
    <xdr:sp macro="" textlink="">
      <xdr:nvSpPr>
        <xdr:cNvPr id="202" name="テキスト ボックス 201"/>
        <xdr:cNvSpPr txBox="1"/>
      </xdr:nvSpPr>
      <xdr:spPr>
        <a:xfrm>
          <a:off x="1719795" y="1313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53129</xdr:rowOff>
    </xdr:from>
    <xdr:to>
      <xdr:col>6</xdr:col>
      <xdr:colOff>38100</xdr:colOff>
      <xdr:row>78</xdr:row>
      <xdr:rowOff>154729</xdr:rowOff>
    </xdr:to>
    <xdr:sp macro="" textlink="">
      <xdr:nvSpPr>
        <xdr:cNvPr id="203" name="楕円 202"/>
        <xdr:cNvSpPr/>
      </xdr:nvSpPr>
      <xdr:spPr>
        <a:xfrm>
          <a:off x="1079500" y="1342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171256</xdr:rowOff>
    </xdr:from>
    <xdr:ext cx="599010" cy="259045"/>
    <xdr:sp macro="" textlink="">
      <xdr:nvSpPr>
        <xdr:cNvPr id="204" name="テキスト ボックス 203"/>
        <xdr:cNvSpPr txBox="1"/>
      </xdr:nvSpPr>
      <xdr:spPr>
        <a:xfrm>
          <a:off x="830795" y="1320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7" name="直線コネクタ 226"/>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28" name="衛生費最小値テキスト"/>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29" name="直線コネクタ 228"/>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0" name="衛生費最大値テキスト"/>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1" name="直線コネクタ 230"/>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37928</xdr:rowOff>
    </xdr:from>
    <xdr:to>
      <xdr:col>24</xdr:col>
      <xdr:colOff>63500</xdr:colOff>
      <xdr:row>96</xdr:row>
      <xdr:rowOff>42911</xdr:rowOff>
    </xdr:to>
    <xdr:cxnSp macro="">
      <xdr:nvCxnSpPr>
        <xdr:cNvPr id="232" name="直線コネクタ 231"/>
        <xdr:cNvCxnSpPr/>
      </xdr:nvCxnSpPr>
      <xdr:spPr>
        <a:xfrm>
          <a:off x="3797300" y="16325678"/>
          <a:ext cx="838200" cy="17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142067</xdr:rowOff>
    </xdr:from>
    <xdr:ext cx="534377" cy="259045"/>
    <xdr:sp macro="" textlink="">
      <xdr:nvSpPr>
        <xdr:cNvPr id="233" name="衛生費平均値テキスト"/>
        <xdr:cNvSpPr txBox="1"/>
      </xdr:nvSpPr>
      <xdr:spPr>
        <a:xfrm>
          <a:off x="4686300" y="160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4" name="フローチャート: 判断 233"/>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37928</xdr:rowOff>
    </xdr:from>
    <xdr:to>
      <xdr:col>19</xdr:col>
      <xdr:colOff>177800</xdr:colOff>
      <xdr:row>95</xdr:row>
      <xdr:rowOff>58272</xdr:rowOff>
    </xdr:to>
    <xdr:cxnSp macro="">
      <xdr:nvCxnSpPr>
        <xdr:cNvPr id="235" name="直線コネクタ 234"/>
        <xdr:cNvCxnSpPr/>
      </xdr:nvCxnSpPr>
      <xdr:spPr>
        <a:xfrm flipV="1">
          <a:off x="2908300" y="16325678"/>
          <a:ext cx="889000" cy="2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6" name="フローチャート: 判断 235"/>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87603</xdr:rowOff>
    </xdr:from>
    <xdr:ext cx="534377" cy="259045"/>
    <xdr:sp macro="" textlink="">
      <xdr:nvSpPr>
        <xdr:cNvPr id="237" name="テキスト ボックス 236"/>
        <xdr:cNvSpPr txBox="1"/>
      </xdr:nvSpPr>
      <xdr:spPr>
        <a:xfrm>
          <a:off x="3530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24806</xdr:rowOff>
    </xdr:from>
    <xdr:to>
      <xdr:col>15</xdr:col>
      <xdr:colOff>50800</xdr:colOff>
      <xdr:row>95</xdr:row>
      <xdr:rowOff>58272</xdr:rowOff>
    </xdr:to>
    <xdr:cxnSp macro="">
      <xdr:nvCxnSpPr>
        <xdr:cNvPr id="238" name="直線コネクタ 237"/>
        <xdr:cNvCxnSpPr/>
      </xdr:nvCxnSpPr>
      <xdr:spPr>
        <a:xfrm>
          <a:off x="2019300" y="15455306"/>
          <a:ext cx="889000" cy="8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39" name="フローチャート: 判断 238"/>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166722</xdr:rowOff>
    </xdr:from>
    <xdr:ext cx="534377" cy="259045"/>
    <xdr:sp macro="" textlink="">
      <xdr:nvSpPr>
        <xdr:cNvPr id="240" name="テキスト ボックス 239"/>
        <xdr:cNvSpPr txBox="1"/>
      </xdr:nvSpPr>
      <xdr:spPr>
        <a:xfrm>
          <a:off x="2641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24806</xdr:rowOff>
    </xdr:from>
    <xdr:to>
      <xdr:col>10</xdr:col>
      <xdr:colOff>114300</xdr:colOff>
      <xdr:row>92</xdr:row>
      <xdr:rowOff>147975</xdr:rowOff>
    </xdr:to>
    <xdr:cxnSp macro="">
      <xdr:nvCxnSpPr>
        <xdr:cNvPr id="241" name="直線コネクタ 240"/>
        <xdr:cNvCxnSpPr/>
      </xdr:nvCxnSpPr>
      <xdr:spPr>
        <a:xfrm flipV="1">
          <a:off x="1130300" y="15455306"/>
          <a:ext cx="889000" cy="46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72396</xdr:rowOff>
    </xdr:from>
    <xdr:to>
      <xdr:col>10</xdr:col>
      <xdr:colOff>165100</xdr:colOff>
      <xdr:row>97</xdr:row>
      <xdr:rowOff>2546</xdr:rowOff>
    </xdr:to>
    <xdr:sp macro="" textlink="">
      <xdr:nvSpPr>
        <xdr:cNvPr id="242" name="フローチャート: 判断 241"/>
        <xdr:cNvSpPr/>
      </xdr:nvSpPr>
      <xdr:spPr>
        <a:xfrm>
          <a:off x="19685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165123</xdr:rowOff>
    </xdr:from>
    <xdr:ext cx="534377" cy="259045"/>
    <xdr:sp macro="" textlink="">
      <xdr:nvSpPr>
        <xdr:cNvPr id="243" name="テキスト ボックス 242"/>
        <xdr:cNvSpPr txBox="1"/>
      </xdr:nvSpPr>
      <xdr:spPr>
        <a:xfrm>
          <a:off x="1752111" y="166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149433</xdr:rowOff>
    </xdr:from>
    <xdr:to>
      <xdr:col>6</xdr:col>
      <xdr:colOff>38100</xdr:colOff>
      <xdr:row>97</xdr:row>
      <xdr:rowOff>79583</xdr:rowOff>
    </xdr:to>
    <xdr:sp macro="" textlink="">
      <xdr:nvSpPr>
        <xdr:cNvPr id="244" name="フローチャート: 判断 243"/>
        <xdr:cNvSpPr/>
      </xdr:nvSpPr>
      <xdr:spPr>
        <a:xfrm>
          <a:off x="1079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70710</xdr:rowOff>
    </xdr:from>
    <xdr:ext cx="534377" cy="259045"/>
    <xdr:sp macro="" textlink="">
      <xdr:nvSpPr>
        <xdr:cNvPr id="245" name="テキスト ボックス 244"/>
        <xdr:cNvSpPr txBox="1"/>
      </xdr:nvSpPr>
      <xdr:spPr>
        <a:xfrm>
          <a:off x="863111" y="1670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163561</xdr:rowOff>
    </xdr:from>
    <xdr:to>
      <xdr:col>24</xdr:col>
      <xdr:colOff>114300</xdr:colOff>
      <xdr:row>96</xdr:row>
      <xdr:rowOff>93711</xdr:rowOff>
    </xdr:to>
    <xdr:sp macro="" textlink="">
      <xdr:nvSpPr>
        <xdr:cNvPr id="251" name="楕円 250"/>
        <xdr:cNvSpPr/>
      </xdr:nvSpPr>
      <xdr:spPr>
        <a:xfrm>
          <a:off x="4584700" y="164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141988</xdr:rowOff>
    </xdr:from>
    <xdr:ext cx="534377" cy="259045"/>
    <xdr:sp macro="" textlink="">
      <xdr:nvSpPr>
        <xdr:cNvPr id="252" name="衛生費該当値テキスト"/>
        <xdr:cNvSpPr txBox="1"/>
      </xdr:nvSpPr>
      <xdr:spPr>
        <a:xfrm>
          <a:off x="4686300" y="1642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158578</xdr:rowOff>
    </xdr:from>
    <xdr:to>
      <xdr:col>20</xdr:col>
      <xdr:colOff>38100</xdr:colOff>
      <xdr:row>95</xdr:row>
      <xdr:rowOff>88728</xdr:rowOff>
    </xdr:to>
    <xdr:sp macro="" textlink="">
      <xdr:nvSpPr>
        <xdr:cNvPr id="253" name="楕円 252"/>
        <xdr:cNvSpPr/>
      </xdr:nvSpPr>
      <xdr:spPr>
        <a:xfrm>
          <a:off x="3746500" y="162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105255</xdr:rowOff>
    </xdr:from>
    <xdr:ext cx="534377" cy="259045"/>
    <xdr:sp macro="" textlink="">
      <xdr:nvSpPr>
        <xdr:cNvPr id="254" name="テキスト ボックス 253"/>
        <xdr:cNvSpPr txBox="1"/>
      </xdr:nvSpPr>
      <xdr:spPr>
        <a:xfrm>
          <a:off x="3530111" y="1605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7472</xdr:rowOff>
    </xdr:from>
    <xdr:to>
      <xdr:col>15</xdr:col>
      <xdr:colOff>101600</xdr:colOff>
      <xdr:row>95</xdr:row>
      <xdr:rowOff>109072</xdr:rowOff>
    </xdr:to>
    <xdr:sp macro="" textlink="">
      <xdr:nvSpPr>
        <xdr:cNvPr id="255" name="楕円 254"/>
        <xdr:cNvSpPr/>
      </xdr:nvSpPr>
      <xdr:spPr>
        <a:xfrm>
          <a:off x="2857500" y="162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125599</xdr:rowOff>
    </xdr:from>
    <xdr:ext cx="534377" cy="259045"/>
    <xdr:sp macro="" textlink="">
      <xdr:nvSpPr>
        <xdr:cNvPr id="256" name="テキスト ボックス 255"/>
        <xdr:cNvSpPr txBox="1"/>
      </xdr:nvSpPr>
      <xdr:spPr>
        <a:xfrm>
          <a:off x="2641111" y="1607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145456</xdr:rowOff>
    </xdr:from>
    <xdr:to>
      <xdr:col>10</xdr:col>
      <xdr:colOff>165100</xdr:colOff>
      <xdr:row>90</xdr:row>
      <xdr:rowOff>75606</xdr:rowOff>
    </xdr:to>
    <xdr:sp macro="" textlink="">
      <xdr:nvSpPr>
        <xdr:cNvPr id="257" name="楕円 256"/>
        <xdr:cNvSpPr/>
      </xdr:nvSpPr>
      <xdr:spPr>
        <a:xfrm>
          <a:off x="1968500" y="154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88</xdr:row>
      <xdr:rowOff>92133</xdr:rowOff>
    </xdr:from>
    <xdr:ext cx="534377" cy="259045"/>
    <xdr:sp macro="" textlink="">
      <xdr:nvSpPr>
        <xdr:cNvPr id="258" name="テキスト ボックス 257"/>
        <xdr:cNvSpPr txBox="1"/>
      </xdr:nvSpPr>
      <xdr:spPr>
        <a:xfrm>
          <a:off x="1752111" y="151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97175</xdr:rowOff>
    </xdr:from>
    <xdr:to>
      <xdr:col>6</xdr:col>
      <xdr:colOff>38100</xdr:colOff>
      <xdr:row>93</xdr:row>
      <xdr:rowOff>27325</xdr:rowOff>
    </xdr:to>
    <xdr:sp macro="" textlink="">
      <xdr:nvSpPr>
        <xdr:cNvPr id="259" name="楕円 258"/>
        <xdr:cNvSpPr/>
      </xdr:nvSpPr>
      <xdr:spPr>
        <a:xfrm>
          <a:off x="1079500" y="1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43852</xdr:rowOff>
    </xdr:from>
    <xdr:ext cx="534377" cy="259045"/>
    <xdr:sp macro="" textlink="">
      <xdr:nvSpPr>
        <xdr:cNvPr id="260" name="テキスト ボックス 259"/>
        <xdr:cNvSpPr txBox="1"/>
      </xdr:nvSpPr>
      <xdr:spPr>
        <a:xfrm>
          <a:off x="863111" y="1564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2" name="直線コネクタ 281"/>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5"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6" name="直線コネクタ 285"/>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60604</xdr:rowOff>
    </xdr:from>
    <xdr:to>
      <xdr:col>55</xdr:col>
      <xdr:colOff>0</xdr:colOff>
      <xdr:row>38</xdr:row>
      <xdr:rowOff>67005</xdr:rowOff>
    </xdr:to>
    <xdr:cxnSp macro="">
      <xdr:nvCxnSpPr>
        <xdr:cNvPr id="287" name="直線コネクタ 286"/>
        <xdr:cNvCxnSpPr/>
      </xdr:nvCxnSpPr>
      <xdr:spPr>
        <a:xfrm flipV="1">
          <a:off x="9639300" y="6575704"/>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88" name="労働費平均値テキスト"/>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89" name="フローチャート: 判断 288"/>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60604</xdr:rowOff>
    </xdr:from>
    <xdr:to>
      <xdr:col>50</xdr:col>
      <xdr:colOff>114300</xdr:colOff>
      <xdr:row>38</xdr:row>
      <xdr:rowOff>67005</xdr:rowOff>
    </xdr:to>
    <xdr:cxnSp macro="">
      <xdr:nvCxnSpPr>
        <xdr:cNvPr id="290" name="直線コネクタ 289"/>
        <xdr:cNvCxnSpPr/>
      </xdr:nvCxnSpPr>
      <xdr:spPr>
        <a:xfrm>
          <a:off x="8750300" y="657570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1" name="フローチャート: 判断 290"/>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2" name="テキスト ボックス 291"/>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51918</xdr:rowOff>
    </xdr:from>
    <xdr:to>
      <xdr:col>45</xdr:col>
      <xdr:colOff>177800</xdr:colOff>
      <xdr:row>38</xdr:row>
      <xdr:rowOff>60604</xdr:rowOff>
    </xdr:to>
    <xdr:cxnSp macro="">
      <xdr:nvCxnSpPr>
        <xdr:cNvPr id="293" name="直線コネクタ 292"/>
        <xdr:cNvCxnSpPr/>
      </xdr:nvCxnSpPr>
      <xdr:spPr>
        <a:xfrm>
          <a:off x="7861300" y="656701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4" name="フローチャート: 判断 293"/>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5" name="テキスト ボックス 294"/>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51918</xdr:rowOff>
    </xdr:from>
    <xdr:to>
      <xdr:col>41</xdr:col>
      <xdr:colOff>50800</xdr:colOff>
      <xdr:row>38</xdr:row>
      <xdr:rowOff>60147</xdr:rowOff>
    </xdr:to>
    <xdr:cxnSp macro="">
      <xdr:nvCxnSpPr>
        <xdr:cNvPr id="296" name="直線コネクタ 295"/>
        <xdr:cNvCxnSpPr/>
      </xdr:nvCxnSpPr>
      <xdr:spPr>
        <a:xfrm flipV="1">
          <a:off x="6972300" y="656701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63297</xdr:rowOff>
    </xdr:from>
    <xdr:to>
      <xdr:col>41</xdr:col>
      <xdr:colOff>101600</xdr:colOff>
      <xdr:row>36</xdr:row>
      <xdr:rowOff>164897</xdr:rowOff>
    </xdr:to>
    <xdr:sp macro="" textlink="">
      <xdr:nvSpPr>
        <xdr:cNvPr id="297" name="フローチャート: 判断 296"/>
        <xdr:cNvSpPr/>
      </xdr:nvSpPr>
      <xdr:spPr>
        <a:xfrm>
          <a:off x="7810500" y="62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9974</xdr:rowOff>
    </xdr:from>
    <xdr:ext cx="378565" cy="259045"/>
    <xdr:sp macro="" textlink="">
      <xdr:nvSpPr>
        <xdr:cNvPr id="298" name="テキスト ボックス 297"/>
        <xdr:cNvSpPr txBox="1"/>
      </xdr:nvSpPr>
      <xdr:spPr>
        <a:xfrm>
          <a:off x="7672017" y="6010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17577</xdr:rowOff>
    </xdr:from>
    <xdr:to>
      <xdr:col>36</xdr:col>
      <xdr:colOff>165100</xdr:colOff>
      <xdr:row>36</xdr:row>
      <xdr:rowOff>119177</xdr:rowOff>
    </xdr:to>
    <xdr:sp macro="" textlink="">
      <xdr:nvSpPr>
        <xdr:cNvPr id="299" name="フローチャート: 判断 298"/>
        <xdr:cNvSpPr/>
      </xdr:nvSpPr>
      <xdr:spPr>
        <a:xfrm>
          <a:off x="6921500" y="618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135704</xdr:rowOff>
    </xdr:from>
    <xdr:ext cx="378565" cy="259045"/>
    <xdr:sp macro="" textlink="">
      <xdr:nvSpPr>
        <xdr:cNvPr id="300" name="テキスト ボックス 299"/>
        <xdr:cNvSpPr txBox="1"/>
      </xdr:nvSpPr>
      <xdr:spPr>
        <a:xfrm>
          <a:off x="6783017" y="596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9804</xdr:rowOff>
    </xdr:from>
    <xdr:to>
      <xdr:col>55</xdr:col>
      <xdr:colOff>50800</xdr:colOff>
      <xdr:row>38</xdr:row>
      <xdr:rowOff>111404</xdr:rowOff>
    </xdr:to>
    <xdr:sp macro="" textlink="">
      <xdr:nvSpPr>
        <xdr:cNvPr id="306" name="楕円 305"/>
        <xdr:cNvSpPr/>
      </xdr:nvSpPr>
      <xdr:spPr>
        <a:xfrm>
          <a:off x="104267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96181</xdr:rowOff>
    </xdr:from>
    <xdr:ext cx="378565" cy="259045"/>
    <xdr:sp macro="" textlink="">
      <xdr:nvSpPr>
        <xdr:cNvPr id="307" name="労働費該当値テキスト"/>
        <xdr:cNvSpPr txBox="1"/>
      </xdr:nvSpPr>
      <xdr:spPr>
        <a:xfrm>
          <a:off x="10528300" y="6439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16205</xdr:rowOff>
    </xdr:from>
    <xdr:to>
      <xdr:col>50</xdr:col>
      <xdr:colOff>165100</xdr:colOff>
      <xdr:row>38</xdr:row>
      <xdr:rowOff>117805</xdr:rowOff>
    </xdr:to>
    <xdr:sp macro="" textlink="">
      <xdr:nvSpPr>
        <xdr:cNvPr id="308" name="楕円 307"/>
        <xdr:cNvSpPr/>
      </xdr:nvSpPr>
      <xdr:spPr>
        <a:xfrm>
          <a:off x="9588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108932</xdr:rowOff>
    </xdr:from>
    <xdr:ext cx="378565" cy="259045"/>
    <xdr:sp macro="" textlink="">
      <xdr:nvSpPr>
        <xdr:cNvPr id="309" name="テキスト ボックス 308"/>
        <xdr:cNvSpPr txBox="1"/>
      </xdr:nvSpPr>
      <xdr:spPr>
        <a:xfrm>
          <a:off x="9450017" y="66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9804</xdr:rowOff>
    </xdr:from>
    <xdr:to>
      <xdr:col>46</xdr:col>
      <xdr:colOff>38100</xdr:colOff>
      <xdr:row>38</xdr:row>
      <xdr:rowOff>111404</xdr:rowOff>
    </xdr:to>
    <xdr:sp macro="" textlink="">
      <xdr:nvSpPr>
        <xdr:cNvPr id="310" name="楕円 309"/>
        <xdr:cNvSpPr/>
      </xdr:nvSpPr>
      <xdr:spPr>
        <a:xfrm>
          <a:off x="8699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102531</xdr:rowOff>
    </xdr:from>
    <xdr:ext cx="378565" cy="259045"/>
    <xdr:sp macro="" textlink="">
      <xdr:nvSpPr>
        <xdr:cNvPr id="311" name="テキスト ボックス 310"/>
        <xdr:cNvSpPr txBox="1"/>
      </xdr:nvSpPr>
      <xdr:spPr>
        <a:xfrm>
          <a:off x="8561017" y="661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1118</xdr:rowOff>
    </xdr:from>
    <xdr:to>
      <xdr:col>41</xdr:col>
      <xdr:colOff>101600</xdr:colOff>
      <xdr:row>38</xdr:row>
      <xdr:rowOff>102718</xdr:rowOff>
    </xdr:to>
    <xdr:sp macro="" textlink="">
      <xdr:nvSpPr>
        <xdr:cNvPr id="312" name="楕円 311"/>
        <xdr:cNvSpPr/>
      </xdr:nvSpPr>
      <xdr:spPr>
        <a:xfrm>
          <a:off x="7810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93845</xdr:rowOff>
    </xdr:from>
    <xdr:ext cx="378565" cy="259045"/>
    <xdr:sp macro="" textlink="">
      <xdr:nvSpPr>
        <xdr:cNvPr id="313" name="テキスト ボックス 312"/>
        <xdr:cNvSpPr txBox="1"/>
      </xdr:nvSpPr>
      <xdr:spPr>
        <a:xfrm>
          <a:off x="7672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9347</xdr:rowOff>
    </xdr:from>
    <xdr:to>
      <xdr:col>36</xdr:col>
      <xdr:colOff>165100</xdr:colOff>
      <xdr:row>38</xdr:row>
      <xdr:rowOff>110947</xdr:rowOff>
    </xdr:to>
    <xdr:sp macro="" textlink="">
      <xdr:nvSpPr>
        <xdr:cNvPr id="314" name="楕円 313"/>
        <xdr:cNvSpPr/>
      </xdr:nvSpPr>
      <xdr:spPr>
        <a:xfrm>
          <a:off x="6921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102074</xdr:rowOff>
    </xdr:from>
    <xdr:ext cx="378565" cy="259045"/>
    <xdr:sp macro="" textlink="">
      <xdr:nvSpPr>
        <xdr:cNvPr id="315" name="テキスト ボックス 314"/>
        <xdr:cNvSpPr txBox="1"/>
      </xdr:nvSpPr>
      <xdr:spPr>
        <a:xfrm>
          <a:off x="6783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5" name="直線コネクタ 334"/>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6" name="農林水産業費最小値テキスト"/>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7" name="直線コネクタ 336"/>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38" name="農林水産業費最大値テキスト"/>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39" name="直線コネクタ 338"/>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56376</xdr:rowOff>
    </xdr:from>
    <xdr:to>
      <xdr:col>55</xdr:col>
      <xdr:colOff>0</xdr:colOff>
      <xdr:row>55</xdr:row>
      <xdr:rowOff>163532</xdr:rowOff>
    </xdr:to>
    <xdr:cxnSp macro="">
      <xdr:nvCxnSpPr>
        <xdr:cNvPr id="340" name="直線コネクタ 339"/>
        <xdr:cNvCxnSpPr/>
      </xdr:nvCxnSpPr>
      <xdr:spPr>
        <a:xfrm flipV="1">
          <a:off x="9639300" y="9486126"/>
          <a:ext cx="838200" cy="10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1" name="農林水産業費平均値テキスト"/>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2" name="フローチャート: 判断 341"/>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28257</xdr:rowOff>
    </xdr:from>
    <xdr:to>
      <xdr:col>50</xdr:col>
      <xdr:colOff>114300</xdr:colOff>
      <xdr:row>55</xdr:row>
      <xdr:rowOff>163532</xdr:rowOff>
    </xdr:to>
    <xdr:cxnSp macro="">
      <xdr:nvCxnSpPr>
        <xdr:cNvPr id="343" name="直線コネクタ 342"/>
        <xdr:cNvCxnSpPr/>
      </xdr:nvCxnSpPr>
      <xdr:spPr>
        <a:xfrm>
          <a:off x="8750300" y="9458007"/>
          <a:ext cx="889000" cy="13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4" name="フローチャート: 判断 343"/>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5" name="テキスト ボックス 344"/>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28257</xdr:rowOff>
    </xdr:from>
    <xdr:to>
      <xdr:col>45</xdr:col>
      <xdr:colOff>177800</xdr:colOff>
      <xdr:row>55</xdr:row>
      <xdr:rowOff>54375</xdr:rowOff>
    </xdr:to>
    <xdr:cxnSp macro="">
      <xdr:nvCxnSpPr>
        <xdr:cNvPr id="346" name="直線コネクタ 345"/>
        <xdr:cNvCxnSpPr/>
      </xdr:nvCxnSpPr>
      <xdr:spPr>
        <a:xfrm flipV="1">
          <a:off x="7861300" y="9458007"/>
          <a:ext cx="8890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47" name="フローチャート: 判断 346"/>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48" name="テキスト ボックス 347"/>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54375</xdr:rowOff>
    </xdr:from>
    <xdr:to>
      <xdr:col>41</xdr:col>
      <xdr:colOff>50800</xdr:colOff>
      <xdr:row>55</xdr:row>
      <xdr:rowOff>137185</xdr:rowOff>
    </xdr:to>
    <xdr:cxnSp macro="">
      <xdr:nvCxnSpPr>
        <xdr:cNvPr id="349" name="直線コネクタ 348"/>
        <xdr:cNvCxnSpPr/>
      </xdr:nvCxnSpPr>
      <xdr:spPr>
        <a:xfrm flipV="1">
          <a:off x="6972300" y="9484125"/>
          <a:ext cx="889000" cy="8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32607</xdr:rowOff>
    </xdr:from>
    <xdr:to>
      <xdr:col>41</xdr:col>
      <xdr:colOff>101600</xdr:colOff>
      <xdr:row>56</xdr:row>
      <xdr:rowOff>134207</xdr:rowOff>
    </xdr:to>
    <xdr:sp macro="" textlink="">
      <xdr:nvSpPr>
        <xdr:cNvPr id="350" name="フローチャート: 判断 349"/>
        <xdr:cNvSpPr/>
      </xdr:nvSpPr>
      <xdr:spPr>
        <a:xfrm>
          <a:off x="7810500" y="963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125334</xdr:rowOff>
    </xdr:from>
    <xdr:ext cx="469744" cy="259045"/>
    <xdr:sp macro="" textlink="">
      <xdr:nvSpPr>
        <xdr:cNvPr id="351" name="テキスト ボックス 350"/>
        <xdr:cNvSpPr txBox="1"/>
      </xdr:nvSpPr>
      <xdr:spPr>
        <a:xfrm>
          <a:off x="7626428" y="972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21406</xdr:rowOff>
    </xdr:from>
    <xdr:to>
      <xdr:col>36</xdr:col>
      <xdr:colOff>165100</xdr:colOff>
      <xdr:row>56</xdr:row>
      <xdr:rowOff>123006</xdr:rowOff>
    </xdr:to>
    <xdr:sp macro="" textlink="">
      <xdr:nvSpPr>
        <xdr:cNvPr id="352" name="フローチャート: 判断 351"/>
        <xdr:cNvSpPr/>
      </xdr:nvSpPr>
      <xdr:spPr>
        <a:xfrm>
          <a:off x="692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114133</xdr:rowOff>
    </xdr:from>
    <xdr:ext cx="469744" cy="259045"/>
    <xdr:sp macro="" textlink="">
      <xdr:nvSpPr>
        <xdr:cNvPr id="353" name="テキスト ボックス 352"/>
        <xdr:cNvSpPr txBox="1"/>
      </xdr:nvSpPr>
      <xdr:spPr>
        <a:xfrm>
          <a:off x="6737428" y="971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5576</xdr:rowOff>
    </xdr:from>
    <xdr:to>
      <xdr:col>55</xdr:col>
      <xdr:colOff>50800</xdr:colOff>
      <xdr:row>55</xdr:row>
      <xdr:rowOff>107176</xdr:rowOff>
    </xdr:to>
    <xdr:sp macro="" textlink="">
      <xdr:nvSpPr>
        <xdr:cNvPr id="359" name="楕円 358"/>
        <xdr:cNvSpPr/>
      </xdr:nvSpPr>
      <xdr:spPr>
        <a:xfrm>
          <a:off x="10426700" y="94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28453</xdr:rowOff>
    </xdr:from>
    <xdr:ext cx="469744" cy="259045"/>
    <xdr:sp macro="" textlink="">
      <xdr:nvSpPr>
        <xdr:cNvPr id="360" name="農林水産業費該当値テキスト"/>
        <xdr:cNvSpPr txBox="1"/>
      </xdr:nvSpPr>
      <xdr:spPr>
        <a:xfrm>
          <a:off x="10528300" y="92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112732</xdr:rowOff>
    </xdr:from>
    <xdr:to>
      <xdr:col>50</xdr:col>
      <xdr:colOff>165100</xdr:colOff>
      <xdr:row>56</xdr:row>
      <xdr:rowOff>42882</xdr:rowOff>
    </xdr:to>
    <xdr:sp macro="" textlink="">
      <xdr:nvSpPr>
        <xdr:cNvPr id="361" name="楕円 360"/>
        <xdr:cNvSpPr/>
      </xdr:nvSpPr>
      <xdr:spPr>
        <a:xfrm>
          <a:off x="9588500" y="95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59409</xdr:rowOff>
    </xdr:from>
    <xdr:ext cx="469744" cy="259045"/>
    <xdr:sp macro="" textlink="">
      <xdr:nvSpPr>
        <xdr:cNvPr id="362" name="テキスト ボックス 361"/>
        <xdr:cNvSpPr txBox="1"/>
      </xdr:nvSpPr>
      <xdr:spPr>
        <a:xfrm>
          <a:off x="9404428" y="931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148907</xdr:rowOff>
    </xdr:from>
    <xdr:to>
      <xdr:col>46</xdr:col>
      <xdr:colOff>38100</xdr:colOff>
      <xdr:row>55</xdr:row>
      <xdr:rowOff>79057</xdr:rowOff>
    </xdr:to>
    <xdr:sp macro="" textlink="">
      <xdr:nvSpPr>
        <xdr:cNvPr id="363" name="楕円 362"/>
        <xdr:cNvSpPr/>
      </xdr:nvSpPr>
      <xdr:spPr>
        <a:xfrm>
          <a:off x="8699500" y="940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95584</xdr:rowOff>
    </xdr:from>
    <xdr:ext cx="469744" cy="259045"/>
    <xdr:sp macro="" textlink="">
      <xdr:nvSpPr>
        <xdr:cNvPr id="364" name="テキスト ボックス 363"/>
        <xdr:cNvSpPr txBox="1"/>
      </xdr:nvSpPr>
      <xdr:spPr>
        <a:xfrm>
          <a:off x="8515428" y="918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3575</xdr:rowOff>
    </xdr:from>
    <xdr:to>
      <xdr:col>41</xdr:col>
      <xdr:colOff>101600</xdr:colOff>
      <xdr:row>55</xdr:row>
      <xdr:rowOff>105175</xdr:rowOff>
    </xdr:to>
    <xdr:sp macro="" textlink="">
      <xdr:nvSpPr>
        <xdr:cNvPr id="365" name="楕円 364"/>
        <xdr:cNvSpPr/>
      </xdr:nvSpPr>
      <xdr:spPr>
        <a:xfrm>
          <a:off x="7810500" y="94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121702</xdr:rowOff>
    </xdr:from>
    <xdr:ext cx="469744" cy="259045"/>
    <xdr:sp macro="" textlink="">
      <xdr:nvSpPr>
        <xdr:cNvPr id="366" name="テキスト ボックス 365"/>
        <xdr:cNvSpPr txBox="1"/>
      </xdr:nvSpPr>
      <xdr:spPr>
        <a:xfrm>
          <a:off x="7626428" y="920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86385</xdr:rowOff>
    </xdr:from>
    <xdr:to>
      <xdr:col>36</xdr:col>
      <xdr:colOff>165100</xdr:colOff>
      <xdr:row>56</xdr:row>
      <xdr:rowOff>16535</xdr:rowOff>
    </xdr:to>
    <xdr:sp macro="" textlink="">
      <xdr:nvSpPr>
        <xdr:cNvPr id="367" name="楕円 366"/>
        <xdr:cNvSpPr/>
      </xdr:nvSpPr>
      <xdr:spPr>
        <a:xfrm>
          <a:off x="6921500" y="95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33062</xdr:rowOff>
    </xdr:from>
    <xdr:ext cx="469744" cy="259045"/>
    <xdr:sp macro="" textlink="">
      <xdr:nvSpPr>
        <xdr:cNvPr id="368" name="テキスト ボックス 367"/>
        <xdr:cNvSpPr txBox="1"/>
      </xdr:nvSpPr>
      <xdr:spPr>
        <a:xfrm>
          <a:off x="6737428" y="92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4" name="直線コネクタ 393"/>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5" name="商工費最小値テキスト"/>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6" name="直線コネクタ 395"/>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7" name="商工費最大値テキスト"/>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398" name="直線コネクタ 397"/>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164764</xdr:rowOff>
    </xdr:from>
    <xdr:to>
      <xdr:col>55</xdr:col>
      <xdr:colOff>0</xdr:colOff>
      <xdr:row>78</xdr:row>
      <xdr:rowOff>167932</xdr:rowOff>
    </xdr:to>
    <xdr:cxnSp macro="">
      <xdr:nvCxnSpPr>
        <xdr:cNvPr id="399" name="直線コネクタ 398"/>
        <xdr:cNvCxnSpPr/>
      </xdr:nvCxnSpPr>
      <xdr:spPr>
        <a:xfrm flipV="1">
          <a:off x="9639300" y="13537864"/>
          <a:ext cx="8382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0" name="商工費平均値テキスト"/>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1" name="フローチャート: 判断 400"/>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164030</xdr:rowOff>
    </xdr:from>
    <xdr:to>
      <xdr:col>50</xdr:col>
      <xdr:colOff>114300</xdr:colOff>
      <xdr:row>78</xdr:row>
      <xdr:rowOff>167932</xdr:rowOff>
    </xdr:to>
    <xdr:cxnSp macro="">
      <xdr:nvCxnSpPr>
        <xdr:cNvPr id="402" name="直線コネクタ 401"/>
        <xdr:cNvCxnSpPr/>
      </xdr:nvCxnSpPr>
      <xdr:spPr>
        <a:xfrm>
          <a:off x="8750300" y="13537130"/>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3" name="フローチャート: 判断 402"/>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4" name="テキスト ボックス 403"/>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164030</xdr:rowOff>
    </xdr:from>
    <xdr:to>
      <xdr:col>45</xdr:col>
      <xdr:colOff>177800</xdr:colOff>
      <xdr:row>79</xdr:row>
      <xdr:rowOff>43394</xdr:rowOff>
    </xdr:to>
    <xdr:cxnSp macro="">
      <xdr:nvCxnSpPr>
        <xdr:cNvPr id="405" name="直線コネクタ 404"/>
        <xdr:cNvCxnSpPr/>
      </xdr:nvCxnSpPr>
      <xdr:spPr>
        <a:xfrm flipV="1">
          <a:off x="7861300" y="13537130"/>
          <a:ext cx="889000" cy="5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06" name="フローチャート: 判断 405"/>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07" name="テキスト ボックス 406"/>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30902</xdr:rowOff>
    </xdr:from>
    <xdr:to>
      <xdr:col>41</xdr:col>
      <xdr:colOff>50800</xdr:colOff>
      <xdr:row>79</xdr:row>
      <xdr:rowOff>43394</xdr:rowOff>
    </xdr:to>
    <xdr:cxnSp macro="">
      <xdr:nvCxnSpPr>
        <xdr:cNvPr id="408" name="直線コネクタ 407"/>
        <xdr:cNvCxnSpPr/>
      </xdr:nvCxnSpPr>
      <xdr:spPr>
        <a:xfrm>
          <a:off x="6972300" y="13575452"/>
          <a:ext cx="8890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87495</xdr:rowOff>
    </xdr:from>
    <xdr:to>
      <xdr:col>41</xdr:col>
      <xdr:colOff>101600</xdr:colOff>
      <xdr:row>79</xdr:row>
      <xdr:rowOff>17645</xdr:rowOff>
    </xdr:to>
    <xdr:sp macro="" textlink="">
      <xdr:nvSpPr>
        <xdr:cNvPr id="409" name="フローチャート: 判断 408"/>
        <xdr:cNvSpPr/>
      </xdr:nvSpPr>
      <xdr:spPr>
        <a:xfrm>
          <a:off x="7810500" y="134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34172</xdr:rowOff>
    </xdr:from>
    <xdr:ext cx="469744" cy="259045"/>
    <xdr:sp macro="" textlink="">
      <xdr:nvSpPr>
        <xdr:cNvPr id="410" name="テキスト ボックス 409"/>
        <xdr:cNvSpPr txBox="1"/>
      </xdr:nvSpPr>
      <xdr:spPr>
        <a:xfrm>
          <a:off x="7626428" y="1323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95676</xdr:rowOff>
    </xdr:from>
    <xdr:to>
      <xdr:col>36</xdr:col>
      <xdr:colOff>165100</xdr:colOff>
      <xdr:row>79</xdr:row>
      <xdr:rowOff>25826</xdr:rowOff>
    </xdr:to>
    <xdr:sp macro="" textlink="">
      <xdr:nvSpPr>
        <xdr:cNvPr id="411" name="フローチャート: 判断 410"/>
        <xdr:cNvSpPr/>
      </xdr:nvSpPr>
      <xdr:spPr>
        <a:xfrm>
          <a:off x="6921500" y="13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42353</xdr:rowOff>
    </xdr:from>
    <xdr:ext cx="469744" cy="259045"/>
    <xdr:sp macro="" textlink="">
      <xdr:nvSpPr>
        <xdr:cNvPr id="412" name="テキスト ボックス 411"/>
        <xdr:cNvSpPr txBox="1"/>
      </xdr:nvSpPr>
      <xdr:spPr>
        <a:xfrm>
          <a:off x="6737428" y="1324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113964</xdr:rowOff>
    </xdr:from>
    <xdr:to>
      <xdr:col>55</xdr:col>
      <xdr:colOff>50800</xdr:colOff>
      <xdr:row>79</xdr:row>
      <xdr:rowOff>44114</xdr:rowOff>
    </xdr:to>
    <xdr:sp macro="" textlink="">
      <xdr:nvSpPr>
        <xdr:cNvPr id="418" name="楕円 417"/>
        <xdr:cNvSpPr/>
      </xdr:nvSpPr>
      <xdr:spPr>
        <a:xfrm>
          <a:off x="10426700" y="1348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28891</xdr:rowOff>
    </xdr:from>
    <xdr:ext cx="469744" cy="259045"/>
    <xdr:sp macro="" textlink="">
      <xdr:nvSpPr>
        <xdr:cNvPr id="419" name="商工費該当値テキスト"/>
        <xdr:cNvSpPr txBox="1"/>
      </xdr:nvSpPr>
      <xdr:spPr>
        <a:xfrm>
          <a:off x="10528300" y="1340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117132</xdr:rowOff>
    </xdr:from>
    <xdr:to>
      <xdr:col>50</xdr:col>
      <xdr:colOff>165100</xdr:colOff>
      <xdr:row>79</xdr:row>
      <xdr:rowOff>47282</xdr:rowOff>
    </xdr:to>
    <xdr:sp macro="" textlink="">
      <xdr:nvSpPr>
        <xdr:cNvPr id="420" name="楕円 419"/>
        <xdr:cNvSpPr/>
      </xdr:nvSpPr>
      <xdr:spPr>
        <a:xfrm>
          <a:off x="9588500" y="1349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38409</xdr:rowOff>
    </xdr:from>
    <xdr:ext cx="469744" cy="259045"/>
    <xdr:sp macro="" textlink="">
      <xdr:nvSpPr>
        <xdr:cNvPr id="421" name="テキスト ボックス 420"/>
        <xdr:cNvSpPr txBox="1"/>
      </xdr:nvSpPr>
      <xdr:spPr>
        <a:xfrm>
          <a:off x="9404428" y="1358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113230</xdr:rowOff>
    </xdr:from>
    <xdr:to>
      <xdr:col>46</xdr:col>
      <xdr:colOff>38100</xdr:colOff>
      <xdr:row>79</xdr:row>
      <xdr:rowOff>43380</xdr:rowOff>
    </xdr:to>
    <xdr:sp macro="" textlink="">
      <xdr:nvSpPr>
        <xdr:cNvPr id="422" name="楕円 421"/>
        <xdr:cNvSpPr/>
      </xdr:nvSpPr>
      <xdr:spPr>
        <a:xfrm>
          <a:off x="8699500" y="1348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34507</xdr:rowOff>
    </xdr:from>
    <xdr:ext cx="469744" cy="259045"/>
    <xdr:sp macro="" textlink="">
      <xdr:nvSpPr>
        <xdr:cNvPr id="423" name="テキスト ボックス 422"/>
        <xdr:cNvSpPr txBox="1"/>
      </xdr:nvSpPr>
      <xdr:spPr>
        <a:xfrm>
          <a:off x="8515428" y="1357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164044</xdr:rowOff>
    </xdr:from>
    <xdr:to>
      <xdr:col>41</xdr:col>
      <xdr:colOff>101600</xdr:colOff>
      <xdr:row>79</xdr:row>
      <xdr:rowOff>94194</xdr:rowOff>
    </xdr:to>
    <xdr:sp macro="" textlink="">
      <xdr:nvSpPr>
        <xdr:cNvPr id="424" name="楕円 423"/>
        <xdr:cNvSpPr/>
      </xdr:nvSpPr>
      <xdr:spPr>
        <a:xfrm>
          <a:off x="7810500" y="135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85321</xdr:rowOff>
    </xdr:from>
    <xdr:ext cx="469744" cy="259045"/>
    <xdr:sp macro="" textlink="">
      <xdr:nvSpPr>
        <xdr:cNvPr id="425" name="テキスト ボックス 424"/>
        <xdr:cNvSpPr txBox="1"/>
      </xdr:nvSpPr>
      <xdr:spPr>
        <a:xfrm>
          <a:off x="7626428" y="1362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151552</xdr:rowOff>
    </xdr:from>
    <xdr:to>
      <xdr:col>36</xdr:col>
      <xdr:colOff>165100</xdr:colOff>
      <xdr:row>79</xdr:row>
      <xdr:rowOff>81702</xdr:rowOff>
    </xdr:to>
    <xdr:sp macro="" textlink="">
      <xdr:nvSpPr>
        <xdr:cNvPr id="426" name="楕円 425"/>
        <xdr:cNvSpPr/>
      </xdr:nvSpPr>
      <xdr:spPr>
        <a:xfrm>
          <a:off x="6921500" y="135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72829</xdr:rowOff>
    </xdr:from>
    <xdr:ext cx="469744" cy="259045"/>
    <xdr:sp macro="" textlink="">
      <xdr:nvSpPr>
        <xdr:cNvPr id="427" name="テキスト ボックス 426"/>
        <xdr:cNvSpPr txBox="1"/>
      </xdr:nvSpPr>
      <xdr:spPr>
        <a:xfrm>
          <a:off x="6737428" y="136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4" name="直線コネクタ 453"/>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5"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6" name="直線コネクタ 455"/>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7"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58" name="直線コネクタ 457"/>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165058</xdr:rowOff>
    </xdr:from>
    <xdr:to>
      <xdr:col>55</xdr:col>
      <xdr:colOff>0</xdr:colOff>
      <xdr:row>95</xdr:row>
      <xdr:rowOff>13154</xdr:rowOff>
    </xdr:to>
    <xdr:cxnSp macro="">
      <xdr:nvCxnSpPr>
        <xdr:cNvPr id="459" name="直線コネクタ 458"/>
        <xdr:cNvCxnSpPr/>
      </xdr:nvCxnSpPr>
      <xdr:spPr>
        <a:xfrm flipV="1">
          <a:off x="9639300" y="16281358"/>
          <a:ext cx="8382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0" name="土木費平均値テキスト"/>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1" name="フローチャート: 判断 460"/>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13154</xdr:rowOff>
    </xdr:from>
    <xdr:to>
      <xdr:col>50</xdr:col>
      <xdr:colOff>114300</xdr:colOff>
      <xdr:row>95</xdr:row>
      <xdr:rowOff>60376</xdr:rowOff>
    </xdr:to>
    <xdr:cxnSp macro="">
      <xdr:nvCxnSpPr>
        <xdr:cNvPr id="462" name="直線コネクタ 461"/>
        <xdr:cNvCxnSpPr/>
      </xdr:nvCxnSpPr>
      <xdr:spPr>
        <a:xfrm flipV="1">
          <a:off x="8750300" y="16300904"/>
          <a:ext cx="889000" cy="4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3" name="フローチャート: 判断 462"/>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64" name="テキスト ボックス 463"/>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49811</xdr:rowOff>
    </xdr:from>
    <xdr:to>
      <xdr:col>45</xdr:col>
      <xdr:colOff>177800</xdr:colOff>
      <xdr:row>95</xdr:row>
      <xdr:rowOff>60376</xdr:rowOff>
    </xdr:to>
    <xdr:cxnSp macro="">
      <xdr:nvCxnSpPr>
        <xdr:cNvPr id="465" name="直線コネクタ 464"/>
        <xdr:cNvCxnSpPr/>
      </xdr:nvCxnSpPr>
      <xdr:spPr>
        <a:xfrm>
          <a:off x="7861300" y="16337561"/>
          <a:ext cx="8890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66" name="フローチャート: 判断 465"/>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67" name="テキスト ボックス 466"/>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92739</xdr:rowOff>
    </xdr:from>
    <xdr:to>
      <xdr:col>41</xdr:col>
      <xdr:colOff>50800</xdr:colOff>
      <xdr:row>95</xdr:row>
      <xdr:rowOff>49811</xdr:rowOff>
    </xdr:to>
    <xdr:cxnSp macro="">
      <xdr:nvCxnSpPr>
        <xdr:cNvPr id="468" name="直線コネクタ 467"/>
        <xdr:cNvCxnSpPr/>
      </xdr:nvCxnSpPr>
      <xdr:spPr>
        <a:xfrm>
          <a:off x="6972300" y="16209039"/>
          <a:ext cx="889000" cy="12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72653</xdr:rowOff>
    </xdr:from>
    <xdr:to>
      <xdr:col>41</xdr:col>
      <xdr:colOff>101600</xdr:colOff>
      <xdr:row>98</xdr:row>
      <xdr:rowOff>2803</xdr:rowOff>
    </xdr:to>
    <xdr:sp macro="" textlink="">
      <xdr:nvSpPr>
        <xdr:cNvPr id="469" name="フローチャート: 判断 468"/>
        <xdr:cNvSpPr/>
      </xdr:nvSpPr>
      <xdr:spPr>
        <a:xfrm>
          <a:off x="7810500" y="1670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165380</xdr:rowOff>
    </xdr:from>
    <xdr:ext cx="534377" cy="259045"/>
    <xdr:sp macro="" textlink="">
      <xdr:nvSpPr>
        <xdr:cNvPr id="470" name="テキスト ボックス 469"/>
        <xdr:cNvSpPr txBox="1"/>
      </xdr:nvSpPr>
      <xdr:spPr>
        <a:xfrm>
          <a:off x="7594111" y="1679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31407</xdr:rowOff>
    </xdr:from>
    <xdr:to>
      <xdr:col>36</xdr:col>
      <xdr:colOff>165100</xdr:colOff>
      <xdr:row>97</xdr:row>
      <xdr:rowOff>133007</xdr:rowOff>
    </xdr:to>
    <xdr:sp macro="" textlink="">
      <xdr:nvSpPr>
        <xdr:cNvPr id="471" name="フローチャート: 判断 470"/>
        <xdr:cNvSpPr/>
      </xdr:nvSpPr>
      <xdr:spPr>
        <a:xfrm>
          <a:off x="6921500" y="166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124134</xdr:rowOff>
    </xdr:from>
    <xdr:ext cx="534377" cy="259045"/>
    <xdr:sp macro="" textlink="">
      <xdr:nvSpPr>
        <xdr:cNvPr id="472" name="テキスト ボックス 471"/>
        <xdr:cNvSpPr txBox="1"/>
      </xdr:nvSpPr>
      <xdr:spPr>
        <a:xfrm>
          <a:off x="6705111" y="167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114258</xdr:rowOff>
    </xdr:from>
    <xdr:to>
      <xdr:col>55</xdr:col>
      <xdr:colOff>50800</xdr:colOff>
      <xdr:row>95</xdr:row>
      <xdr:rowOff>44408</xdr:rowOff>
    </xdr:to>
    <xdr:sp macro="" textlink="">
      <xdr:nvSpPr>
        <xdr:cNvPr id="478" name="楕円 477"/>
        <xdr:cNvSpPr/>
      </xdr:nvSpPr>
      <xdr:spPr>
        <a:xfrm>
          <a:off x="10426700" y="1623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137135</xdr:rowOff>
    </xdr:from>
    <xdr:ext cx="534377" cy="259045"/>
    <xdr:sp macro="" textlink="">
      <xdr:nvSpPr>
        <xdr:cNvPr id="479" name="土木費該当値テキスト"/>
        <xdr:cNvSpPr txBox="1"/>
      </xdr:nvSpPr>
      <xdr:spPr>
        <a:xfrm>
          <a:off x="10528300" y="1608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133804</xdr:rowOff>
    </xdr:from>
    <xdr:to>
      <xdr:col>50</xdr:col>
      <xdr:colOff>165100</xdr:colOff>
      <xdr:row>95</xdr:row>
      <xdr:rowOff>63954</xdr:rowOff>
    </xdr:to>
    <xdr:sp macro="" textlink="">
      <xdr:nvSpPr>
        <xdr:cNvPr id="480" name="楕円 479"/>
        <xdr:cNvSpPr/>
      </xdr:nvSpPr>
      <xdr:spPr>
        <a:xfrm>
          <a:off x="9588500" y="162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80481</xdr:rowOff>
    </xdr:from>
    <xdr:ext cx="534377" cy="259045"/>
    <xdr:sp macro="" textlink="">
      <xdr:nvSpPr>
        <xdr:cNvPr id="481" name="テキスト ボックス 480"/>
        <xdr:cNvSpPr txBox="1"/>
      </xdr:nvSpPr>
      <xdr:spPr>
        <a:xfrm>
          <a:off x="9372111" y="1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9576</xdr:rowOff>
    </xdr:from>
    <xdr:to>
      <xdr:col>46</xdr:col>
      <xdr:colOff>38100</xdr:colOff>
      <xdr:row>95</xdr:row>
      <xdr:rowOff>111176</xdr:rowOff>
    </xdr:to>
    <xdr:sp macro="" textlink="">
      <xdr:nvSpPr>
        <xdr:cNvPr id="482" name="楕円 481"/>
        <xdr:cNvSpPr/>
      </xdr:nvSpPr>
      <xdr:spPr>
        <a:xfrm>
          <a:off x="8699500" y="1629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127703</xdr:rowOff>
    </xdr:from>
    <xdr:ext cx="534377" cy="259045"/>
    <xdr:sp macro="" textlink="">
      <xdr:nvSpPr>
        <xdr:cNvPr id="483" name="テキスト ボックス 482"/>
        <xdr:cNvSpPr txBox="1"/>
      </xdr:nvSpPr>
      <xdr:spPr>
        <a:xfrm>
          <a:off x="8483111" y="1607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170461</xdr:rowOff>
    </xdr:from>
    <xdr:to>
      <xdr:col>41</xdr:col>
      <xdr:colOff>101600</xdr:colOff>
      <xdr:row>95</xdr:row>
      <xdr:rowOff>100611</xdr:rowOff>
    </xdr:to>
    <xdr:sp macro="" textlink="">
      <xdr:nvSpPr>
        <xdr:cNvPr id="484" name="楕円 483"/>
        <xdr:cNvSpPr/>
      </xdr:nvSpPr>
      <xdr:spPr>
        <a:xfrm>
          <a:off x="7810500" y="162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117138</xdr:rowOff>
    </xdr:from>
    <xdr:ext cx="534377" cy="259045"/>
    <xdr:sp macro="" textlink="">
      <xdr:nvSpPr>
        <xdr:cNvPr id="485" name="テキスト ボックス 484"/>
        <xdr:cNvSpPr txBox="1"/>
      </xdr:nvSpPr>
      <xdr:spPr>
        <a:xfrm>
          <a:off x="7594111" y="1606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41939</xdr:rowOff>
    </xdr:from>
    <xdr:to>
      <xdr:col>36</xdr:col>
      <xdr:colOff>165100</xdr:colOff>
      <xdr:row>94</xdr:row>
      <xdr:rowOff>143539</xdr:rowOff>
    </xdr:to>
    <xdr:sp macro="" textlink="">
      <xdr:nvSpPr>
        <xdr:cNvPr id="486" name="楕円 485"/>
        <xdr:cNvSpPr/>
      </xdr:nvSpPr>
      <xdr:spPr>
        <a:xfrm>
          <a:off x="6921500" y="161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160066</xdr:rowOff>
    </xdr:from>
    <xdr:ext cx="534377" cy="259045"/>
    <xdr:sp macro="" textlink="">
      <xdr:nvSpPr>
        <xdr:cNvPr id="487" name="テキスト ボックス 486"/>
        <xdr:cNvSpPr txBox="1"/>
      </xdr:nvSpPr>
      <xdr:spPr>
        <a:xfrm>
          <a:off x="6705111" y="159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4" name="直線コネクタ 513"/>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5" name="消防費最小値テキスト"/>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6" name="直線コネクタ 515"/>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7" name="消防費最大値テキスト"/>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18" name="直線コネクタ 517"/>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133332</xdr:rowOff>
    </xdr:from>
    <xdr:to>
      <xdr:col>85</xdr:col>
      <xdr:colOff>127000</xdr:colOff>
      <xdr:row>34</xdr:row>
      <xdr:rowOff>22297</xdr:rowOff>
    </xdr:to>
    <xdr:cxnSp macro="">
      <xdr:nvCxnSpPr>
        <xdr:cNvPr id="519" name="直線コネクタ 518"/>
        <xdr:cNvCxnSpPr/>
      </xdr:nvCxnSpPr>
      <xdr:spPr>
        <a:xfrm flipV="1">
          <a:off x="15481300" y="5276832"/>
          <a:ext cx="838200" cy="5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0" name="消防費平均値テキスト"/>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1" name="フローチャート: 判断 520"/>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22297</xdr:rowOff>
    </xdr:from>
    <xdr:to>
      <xdr:col>81</xdr:col>
      <xdr:colOff>50800</xdr:colOff>
      <xdr:row>34</xdr:row>
      <xdr:rowOff>41402</xdr:rowOff>
    </xdr:to>
    <xdr:cxnSp macro="">
      <xdr:nvCxnSpPr>
        <xdr:cNvPr id="522" name="直線コネクタ 521"/>
        <xdr:cNvCxnSpPr/>
      </xdr:nvCxnSpPr>
      <xdr:spPr>
        <a:xfrm flipV="1">
          <a:off x="14592300" y="5851597"/>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3" name="フローチャート: 判断 522"/>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24" name="テキスト ボックス 523"/>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41402</xdr:rowOff>
    </xdr:from>
    <xdr:to>
      <xdr:col>76</xdr:col>
      <xdr:colOff>114300</xdr:colOff>
      <xdr:row>34</xdr:row>
      <xdr:rowOff>162560</xdr:rowOff>
    </xdr:to>
    <xdr:cxnSp macro="">
      <xdr:nvCxnSpPr>
        <xdr:cNvPr id="525" name="直線コネクタ 524"/>
        <xdr:cNvCxnSpPr/>
      </xdr:nvCxnSpPr>
      <xdr:spPr>
        <a:xfrm flipV="1">
          <a:off x="13703300" y="5870702"/>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26" name="フローチャート: 判断 525"/>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27" name="テキスト ボックス 526"/>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162560</xdr:rowOff>
    </xdr:from>
    <xdr:to>
      <xdr:col>71</xdr:col>
      <xdr:colOff>177800</xdr:colOff>
      <xdr:row>35</xdr:row>
      <xdr:rowOff>5316</xdr:rowOff>
    </xdr:to>
    <xdr:cxnSp macro="">
      <xdr:nvCxnSpPr>
        <xdr:cNvPr id="528" name="直線コネクタ 527"/>
        <xdr:cNvCxnSpPr/>
      </xdr:nvCxnSpPr>
      <xdr:spPr>
        <a:xfrm flipV="1">
          <a:off x="12814300" y="5991860"/>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152745</xdr:rowOff>
    </xdr:from>
    <xdr:to>
      <xdr:col>72</xdr:col>
      <xdr:colOff>38100</xdr:colOff>
      <xdr:row>34</xdr:row>
      <xdr:rowOff>82895</xdr:rowOff>
    </xdr:to>
    <xdr:sp macro="" textlink="">
      <xdr:nvSpPr>
        <xdr:cNvPr id="529" name="フローチャート: 判断 528"/>
        <xdr:cNvSpPr/>
      </xdr:nvSpPr>
      <xdr:spPr>
        <a:xfrm>
          <a:off x="13652500" y="581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99422</xdr:rowOff>
    </xdr:from>
    <xdr:ext cx="534377" cy="259045"/>
    <xdr:sp macro="" textlink="">
      <xdr:nvSpPr>
        <xdr:cNvPr id="530" name="テキスト ボックス 529"/>
        <xdr:cNvSpPr txBox="1"/>
      </xdr:nvSpPr>
      <xdr:spPr>
        <a:xfrm>
          <a:off x="13436111" y="558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122210</xdr:rowOff>
    </xdr:from>
    <xdr:to>
      <xdr:col>67</xdr:col>
      <xdr:colOff>101600</xdr:colOff>
      <xdr:row>35</xdr:row>
      <xdr:rowOff>52360</xdr:rowOff>
    </xdr:to>
    <xdr:sp macro="" textlink="">
      <xdr:nvSpPr>
        <xdr:cNvPr id="531" name="フローチャート: 判断 530"/>
        <xdr:cNvSpPr/>
      </xdr:nvSpPr>
      <xdr:spPr>
        <a:xfrm>
          <a:off x="12763500" y="59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68887</xdr:rowOff>
    </xdr:from>
    <xdr:ext cx="534377" cy="259045"/>
    <xdr:sp macro="" textlink="">
      <xdr:nvSpPr>
        <xdr:cNvPr id="532" name="テキスト ボックス 531"/>
        <xdr:cNvSpPr txBox="1"/>
      </xdr:nvSpPr>
      <xdr:spPr>
        <a:xfrm>
          <a:off x="12547111" y="572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82532</xdr:rowOff>
    </xdr:from>
    <xdr:to>
      <xdr:col>85</xdr:col>
      <xdr:colOff>177800</xdr:colOff>
      <xdr:row>31</xdr:row>
      <xdr:rowOff>12682</xdr:rowOff>
    </xdr:to>
    <xdr:sp macro="" textlink="">
      <xdr:nvSpPr>
        <xdr:cNvPr id="538" name="楕円 537"/>
        <xdr:cNvSpPr/>
      </xdr:nvSpPr>
      <xdr:spPr>
        <a:xfrm>
          <a:off x="16268700" y="52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168909</xdr:rowOff>
    </xdr:from>
    <xdr:ext cx="534377" cy="259045"/>
    <xdr:sp macro="" textlink="">
      <xdr:nvSpPr>
        <xdr:cNvPr id="539" name="消防費該当値テキスト"/>
        <xdr:cNvSpPr txBox="1"/>
      </xdr:nvSpPr>
      <xdr:spPr>
        <a:xfrm>
          <a:off x="16370300" y="514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142947</xdr:rowOff>
    </xdr:from>
    <xdr:to>
      <xdr:col>81</xdr:col>
      <xdr:colOff>101600</xdr:colOff>
      <xdr:row>34</xdr:row>
      <xdr:rowOff>73097</xdr:rowOff>
    </xdr:to>
    <xdr:sp macro="" textlink="">
      <xdr:nvSpPr>
        <xdr:cNvPr id="540" name="楕円 539"/>
        <xdr:cNvSpPr/>
      </xdr:nvSpPr>
      <xdr:spPr>
        <a:xfrm>
          <a:off x="15430500" y="580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89624</xdr:rowOff>
    </xdr:from>
    <xdr:ext cx="534377" cy="259045"/>
    <xdr:sp macro="" textlink="">
      <xdr:nvSpPr>
        <xdr:cNvPr id="541" name="テキスト ボックス 540"/>
        <xdr:cNvSpPr txBox="1"/>
      </xdr:nvSpPr>
      <xdr:spPr>
        <a:xfrm>
          <a:off x="15214111" y="557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162052</xdr:rowOff>
    </xdr:from>
    <xdr:to>
      <xdr:col>76</xdr:col>
      <xdr:colOff>165100</xdr:colOff>
      <xdr:row>34</xdr:row>
      <xdr:rowOff>92202</xdr:rowOff>
    </xdr:to>
    <xdr:sp macro="" textlink="">
      <xdr:nvSpPr>
        <xdr:cNvPr id="542" name="楕円 541"/>
        <xdr:cNvSpPr/>
      </xdr:nvSpPr>
      <xdr:spPr>
        <a:xfrm>
          <a:off x="145415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108729</xdr:rowOff>
    </xdr:from>
    <xdr:ext cx="534377" cy="259045"/>
    <xdr:sp macro="" textlink="">
      <xdr:nvSpPr>
        <xdr:cNvPr id="543" name="テキスト ボックス 542"/>
        <xdr:cNvSpPr txBox="1"/>
      </xdr:nvSpPr>
      <xdr:spPr>
        <a:xfrm>
          <a:off x="14325111" y="55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111760</xdr:rowOff>
    </xdr:from>
    <xdr:to>
      <xdr:col>72</xdr:col>
      <xdr:colOff>38100</xdr:colOff>
      <xdr:row>35</xdr:row>
      <xdr:rowOff>41910</xdr:rowOff>
    </xdr:to>
    <xdr:sp macro="" textlink="">
      <xdr:nvSpPr>
        <xdr:cNvPr id="544" name="楕円 543"/>
        <xdr:cNvSpPr/>
      </xdr:nvSpPr>
      <xdr:spPr>
        <a:xfrm>
          <a:off x="13652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33037</xdr:rowOff>
    </xdr:from>
    <xdr:ext cx="534377" cy="259045"/>
    <xdr:sp macro="" textlink="">
      <xdr:nvSpPr>
        <xdr:cNvPr id="545" name="テキスト ボックス 544"/>
        <xdr:cNvSpPr txBox="1"/>
      </xdr:nvSpPr>
      <xdr:spPr>
        <a:xfrm>
          <a:off x="13436111" y="603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125966</xdr:rowOff>
    </xdr:from>
    <xdr:to>
      <xdr:col>67</xdr:col>
      <xdr:colOff>101600</xdr:colOff>
      <xdr:row>35</xdr:row>
      <xdr:rowOff>56116</xdr:rowOff>
    </xdr:to>
    <xdr:sp macro="" textlink="">
      <xdr:nvSpPr>
        <xdr:cNvPr id="546" name="楕円 545"/>
        <xdr:cNvSpPr/>
      </xdr:nvSpPr>
      <xdr:spPr>
        <a:xfrm>
          <a:off x="12763500" y="595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47243</xdr:rowOff>
    </xdr:from>
    <xdr:ext cx="534377" cy="259045"/>
    <xdr:sp macro="" textlink="">
      <xdr:nvSpPr>
        <xdr:cNvPr id="547" name="テキスト ボックス 546"/>
        <xdr:cNvSpPr txBox="1"/>
      </xdr:nvSpPr>
      <xdr:spPr>
        <a:xfrm>
          <a:off x="12547111" y="604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2" name="直線コネクタ 571"/>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3"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4" name="直線コネクタ 573"/>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5"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6" name="直線コネクタ 575"/>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111696</xdr:rowOff>
    </xdr:from>
    <xdr:to>
      <xdr:col>85</xdr:col>
      <xdr:colOff>127000</xdr:colOff>
      <xdr:row>55</xdr:row>
      <xdr:rowOff>137052</xdr:rowOff>
    </xdr:to>
    <xdr:cxnSp macro="">
      <xdr:nvCxnSpPr>
        <xdr:cNvPr id="577" name="直線コネクタ 576"/>
        <xdr:cNvCxnSpPr/>
      </xdr:nvCxnSpPr>
      <xdr:spPr>
        <a:xfrm>
          <a:off x="15481300" y="9541446"/>
          <a:ext cx="838200" cy="2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78" name="教育費平均値テキスト"/>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86817</xdr:rowOff>
    </xdr:from>
    <xdr:to>
      <xdr:col>81</xdr:col>
      <xdr:colOff>50800</xdr:colOff>
      <xdr:row>55</xdr:row>
      <xdr:rowOff>111696</xdr:rowOff>
    </xdr:to>
    <xdr:cxnSp macro="">
      <xdr:nvCxnSpPr>
        <xdr:cNvPr id="580" name="直線コネクタ 579"/>
        <xdr:cNvCxnSpPr/>
      </xdr:nvCxnSpPr>
      <xdr:spPr>
        <a:xfrm>
          <a:off x="14592300" y="9516567"/>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1" name="フローチャート: 判断 580"/>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2" name="テキスト ボックス 581"/>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86817</xdr:rowOff>
    </xdr:from>
    <xdr:to>
      <xdr:col>76</xdr:col>
      <xdr:colOff>114300</xdr:colOff>
      <xdr:row>56</xdr:row>
      <xdr:rowOff>113526</xdr:rowOff>
    </xdr:to>
    <xdr:cxnSp macro="">
      <xdr:nvCxnSpPr>
        <xdr:cNvPr id="583" name="直線コネクタ 582"/>
        <xdr:cNvCxnSpPr/>
      </xdr:nvCxnSpPr>
      <xdr:spPr>
        <a:xfrm flipV="1">
          <a:off x="13703300" y="9516567"/>
          <a:ext cx="889000" cy="19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4" name="フローチャート: 判断 583"/>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85" name="テキスト ボックス 584"/>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42164</xdr:rowOff>
    </xdr:from>
    <xdr:to>
      <xdr:col>71</xdr:col>
      <xdr:colOff>177800</xdr:colOff>
      <xdr:row>56</xdr:row>
      <xdr:rowOff>113526</xdr:rowOff>
    </xdr:to>
    <xdr:cxnSp macro="">
      <xdr:nvCxnSpPr>
        <xdr:cNvPr id="586" name="直線コネクタ 585"/>
        <xdr:cNvCxnSpPr/>
      </xdr:nvCxnSpPr>
      <xdr:spPr>
        <a:xfrm>
          <a:off x="12814300" y="9300464"/>
          <a:ext cx="889000" cy="41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87" name="フローチャート: 判断 586"/>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163777</xdr:rowOff>
    </xdr:from>
    <xdr:ext cx="534377" cy="259045"/>
    <xdr:sp macro="" textlink="">
      <xdr:nvSpPr>
        <xdr:cNvPr id="588" name="テキスト ボックス 587"/>
        <xdr:cNvSpPr txBox="1"/>
      </xdr:nvSpPr>
      <xdr:spPr>
        <a:xfrm>
          <a:off x="13436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89" name="フローチャート: 判断 588"/>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40847</xdr:rowOff>
    </xdr:from>
    <xdr:ext cx="534377" cy="259045"/>
    <xdr:sp macro="" textlink="">
      <xdr:nvSpPr>
        <xdr:cNvPr id="590" name="テキスト ボックス 589"/>
        <xdr:cNvSpPr txBox="1"/>
      </xdr:nvSpPr>
      <xdr:spPr>
        <a:xfrm>
          <a:off x="12547111" y="98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86252</xdr:rowOff>
    </xdr:from>
    <xdr:to>
      <xdr:col>85</xdr:col>
      <xdr:colOff>177800</xdr:colOff>
      <xdr:row>56</xdr:row>
      <xdr:rowOff>16402</xdr:rowOff>
    </xdr:to>
    <xdr:sp macro="" textlink="">
      <xdr:nvSpPr>
        <xdr:cNvPr id="596" name="楕円 595"/>
        <xdr:cNvSpPr/>
      </xdr:nvSpPr>
      <xdr:spPr>
        <a:xfrm>
          <a:off x="16268700" y="95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109129</xdr:rowOff>
    </xdr:from>
    <xdr:ext cx="534377" cy="259045"/>
    <xdr:sp macro="" textlink="">
      <xdr:nvSpPr>
        <xdr:cNvPr id="597" name="教育費該当値テキスト"/>
        <xdr:cNvSpPr txBox="1"/>
      </xdr:nvSpPr>
      <xdr:spPr>
        <a:xfrm>
          <a:off x="16370300" y="93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60896</xdr:rowOff>
    </xdr:from>
    <xdr:to>
      <xdr:col>81</xdr:col>
      <xdr:colOff>101600</xdr:colOff>
      <xdr:row>55</xdr:row>
      <xdr:rowOff>162496</xdr:rowOff>
    </xdr:to>
    <xdr:sp macro="" textlink="">
      <xdr:nvSpPr>
        <xdr:cNvPr id="598" name="楕円 597"/>
        <xdr:cNvSpPr/>
      </xdr:nvSpPr>
      <xdr:spPr>
        <a:xfrm>
          <a:off x="15430500" y="94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7573</xdr:rowOff>
    </xdr:from>
    <xdr:ext cx="534377" cy="259045"/>
    <xdr:sp macro="" textlink="">
      <xdr:nvSpPr>
        <xdr:cNvPr id="599" name="テキスト ボックス 598"/>
        <xdr:cNvSpPr txBox="1"/>
      </xdr:nvSpPr>
      <xdr:spPr>
        <a:xfrm>
          <a:off x="15214111" y="92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36017</xdr:rowOff>
    </xdr:from>
    <xdr:to>
      <xdr:col>76</xdr:col>
      <xdr:colOff>165100</xdr:colOff>
      <xdr:row>55</xdr:row>
      <xdr:rowOff>137617</xdr:rowOff>
    </xdr:to>
    <xdr:sp macro="" textlink="">
      <xdr:nvSpPr>
        <xdr:cNvPr id="600" name="楕円 599"/>
        <xdr:cNvSpPr/>
      </xdr:nvSpPr>
      <xdr:spPr>
        <a:xfrm>
          <a:off x="14541500" y="94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154144</xdr:rowOff>
    </xdr:from>
    <xdr:ext cx="534377" cy="259045"/>
    <xdr:sp macro="" textlink="">
      <xdr:nvSpPr>
        <xdr:cNvPr id="601" name="テキスト ボックス 600"/>
        <xdr:cNvSpPr txBox="1"/>
      </xdr:nvSpPr>
      <xdr:spPr>
        <a:xfrm>
          <a:off x="14325111" y="924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62726</xdr:rowOff>
    </xdr:from>
    <xdr:to>
      <xdr:col>72</xdr:col>
      <xdr:colOff>38100</xdr:colOff>
      <xdr:row>56</xdr:row>
      <xdr:rowOff>164326</xdr:rowOff>
    </xdr:to>
    <xdr:sp macro="" textlink="">
      <xdr:nvSpPr>
        <xdr:cNvPr id="602" name="楕円 601"/>
        <xdr:cNvSpPr/>
      </xdr:nvSpPr>
      <xdr:spPr>
        <a:xfrm>
          <a:off x="13652500" y="966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9403</xdr:rowOff>
    </xdr:from>
    <xdr:ext cx="534377" cy="259045"/>
    <xdr:sp macro="" textlink="">
      <xdr:nvSpPr>
        <xdr:cNvPr id="603" name="テキスト ボックス 602"/>
        <xdr:cNvSpPr txBox="1"/>
      </xdr:nvSpPr>
      <xdr:spPr>
        <a:xfrm>
          <a:off x="13436111" y="943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162814</xdr:rowOff>
    </xdr:from>
    <xdr:to>
      <xdr:col>67</xdr:col>
      <xdr:colOff>101600</xdr:colOff>
      <xdr:row>54</xdr:row>
      <xdr:rowOff>92964</xdr:rowOff>
    </xdr:to>
    <xdr:sp macro="" textlink="">
      <xdr:nvSpPr>
        <xdr:cNvPr id="604" name="楕円 603"/>
        <xdr:cNvSpPr/>
      </xdr:nvSpPr>
      <xdr:spPr>
        <a:xfrm>
          <a:off x="12763500" y="92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109491</xdr:rowOff>
    </xdr:from>
    <xdr:ext cx="534377" cy="259045"/>
    <xdr:sp macro="" textlink="">
      <xdr:nvSpPr>
        <xdr:cNvPr id="605" name="テキスト ボックス 604"/>
        <xdr:cNvSpPr txBox="1"/>
      </xdr:nvSpPr>
      <xdr:spPr>
        <a:xfrm>
          <a:off x="12547111" y="902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29" name="直線コネクタ 628"/>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2" name="災害復旧費最大値テキスト"/>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3" name="直線コネクタ 632"/>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5" name="災害復旧費平均値テキスト"/>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6" name="フローチャート: 判断 635"/>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123317</xdr:rowOff>
    </xdr:from>
    <xdr:to>
      <xdr:col>81</xdr:col>
      <xdr:colOff>50800</xdr:colOff>
      <xdr:row>79</xdr:row>
      <xdr:rowOff>44450</xdr:rowOff>
    </xdr:to>
    <xdr:cxnSp macro="">
      <xdr:nvCxnSpPr>
        <xdr:cNvPr id="637" name="直線コネクタ 636"/>
        <xdr:cNvCxnSpPr/>
      </xdr:nvCxnSpPr>
      <xdr:spPr>
        <a:xfrm>
          <a:off x="14592300" y="13324967"/>
          <a:ext cx="889000" cy="2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38" name="フローチャート: 判断 637"/>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39" name="テキスト ボックス 638"/>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123317</xdr:rowOff>
    </xdr:from>
    <xdr:to>
      <xdr:col>76</xdr:col>
      <xdr:colOff>114300</xdr:colOff>
      <xdr:row>78</xdr:row>
      <xdr:rowOff>7620</xdr:rowOff>
    </xdr:to>
    <xdr:cxnSp macro="">
      <xdr:nvCxnSpPr>
        <xdr:cNvPr id="640" name="直線コネクタ 639"/>
        <xdr:cNvCxnSpPr/>
      </xdr:nvCxnSpPr>
      <xdr:spPr>
        <a:xfrm flipV="1">
          <a:off x="13703300" y="13324967"/>
          <a:ext cx="8890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1" name="フローチャート: 判断 640"/>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2" name="テキスト ボックス 641"/>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7620</xdr:rowOff>
    </xdr:from>
    <xdr:to>
      <xdr:col>71</xdr:col>
      <xdr:colOff>177800</xdr:colOff>
      <xdr:row>79</xdr:row>
      <xdr:rowOff>42290</xdr:rowOff>
    </xdr:to>
    <xdr:cxnSp macro="">
      <xdr:nvCxnSpPr>
        <xdr:cNvPr id="643" name="直線コネクタ 642"/>
        <xdr:cNvCxnSpPr/>
      </xdr:nvCxnSpPr>
      <xdr:spPr>
        <a:xfrm flipV="1">
          <a:off x="12814300" y="13380720"/>
          <a:ext cx="889000" cy="20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83565</xdr:rowOff>
    </xdr:from>
    <xdr:to>
      <xdr:col>72</xdr:col>
      <xdr:colOff>38100</xdr:colOff>
      <xdr:row>79</xdr:row>
      <xdr:rowOff>13715</xdr:rowOff>
    </xdr:to>
    <xdr:sp macro="" textlink="">
      <xdr:nvSpPr>
        <xdr:cNvPr id="644" name="フローチャート: 判断 643"/>
        <xdr:cNvSpPr/>
      </xdr:nvSpPr>
      <xdr:spPr>
        <a:xfrm>
          <a:off x="13652500" y="134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4842</xdr:rowOff>
    </xdr:from>
    <xdr:ext cx="378565" cy="259045"/>
    <xdr:sp macro="" textlink="">
      <xdr:nvSpPr>
        <xdr:cNvPr id="645" name="テキスト ボックス 644"/>
        <xdr:cNvSpPr txBox="1"/>
      </xdr:nvSpPr>
      <xdr:spPr>
        <a:xfrm>
          <a:off x="13514017"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76581</xdr:rowOff>
    </xdr:from>
    <xdr:to>
      <xdr:col>67</xdr:col>
      <xdr:colOff>101600</xdr:colOff>
      <xdr:row>79</xdr:row>
      <xdr:rowOff>6731</xdr:rowOff>
    </xdr:to>
    <xdr:sp macro="" textlink="">
      <xdr:nvSpPr>
        <xdr:cNvPr id="646" name="フローチャート: 判断 645"/>
        <xdr:cNvSpPr/>
      </xdr:nvSpPr>
      <xdr:spPr>
        <a:xfrm>
          <a:off x="12763500" y="1344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23258</xdr:rowOff>
    </xdr:from>
    <xdr:ext cx="378565" cy="259045"/>
    <xdr:sp macro="" textlink="">
      <xdr:nvSpPr>
        <xdr:cNvPr id="647" name="テキスト ボックス 646"/>
        <xdr:cNvSpPr txBox="1"/>
      </xdr:nvSpPr>
      <xdr:spPr>
        <a:xfrm>
          <a:off x="12625017" y="13224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72517</xdr:rowOff>
    </xdr:from>
    <xdr:to>
      <xdr:col>76</xdr:col>
      <xdr:colOff>165100</xdr:colOff>
      <xdr:row>78</xdr:row>
      <xdr:rowOff>2667</xdr:rowOff>
    </xdr:to>
    <xdr:sp macro="" textlink="">
      <xdr:nvSpPr>
        <xdr:cNvPr id="657" name="楕円 656"/>
        <xdr:cNvSpPr/>
      </xdr:nvSpPr>
      <xdr:spPr>
        <a:xfrm>
          <a:off x="14541500" y="132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165244</xdr:rowOff>
    </xdr:from>
    <xdr:ext cx="469744" cy="259045"/>
    <xdr:sp macro="" textlink="">
      <xdr:nvSpPr>
        <xdr:cNvPr id="658" name="テキスト ボックス 657"/>
        <xdr:cNvSpPr txBox="1"/>
      </xdr:nvSpPr>
      <xdr:spPr>
        <a:xfrm>
          <a:off x="14357428" y="133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128270</xdr:rowOff>
    </xdr:from>
    <xdr:to>
      <xdr:col>72</xdr:col>
      <xdr:colOff>38100</xdr:colOff>
      <xdr:row>78</xdr:row>
      <xdr:rowOff>58420</xdr:rowOff>
    </xdr:to>
    <xdr:sp macro="" textlink="">
      <xdr:nvSpPr>
        <xdr:cNvPr id="659" name="楕円 658"/>
        <xdr:cNvSpPr/>
      </xdr:nvSpPr>
      <xdr:spPr>
        <a:xfrm>
          <a:off x="13652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74947</xdr:rowOff>
    </xdr:from>
    <xdr:ext cx="469744" cy="259045"/>
    <xdr:sp macro="" textlink="">
      <xdr:nvSpPr>
        <xdr:cNvPr id="660" name="テキスト ボックス 659"/>
        <xdr:cNvSpPr txBox="1"/>
      </xdr:nvSpPr>
      <xdr:spPr>
        <a:xfrm>
          <a:off x="13468428" y="131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162940</xdr:rowOff>
    </xdr:from>
    <xdr:to>
      <xdr:col>67</xdr:col>
      <xdr:colOff>101600</xdr:colOff>
      <xdr:row>79</xdr:row>
      <xdr:rowOff>93090</xdr:rowOff>
    </xdr:to>
    <xdr:sp macro="" textlink="">
      <xdr:nvSpPr>
        <xdr:cNvPr id="661" name="楕円 660"/>
        <xdr:cNvSpPr/>
      </xdr:nvSpPr>
      <xdr:spPr>
        <a:xfrm>
          <a:off x="12763500" y="135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84217</xdr:rowOff>
    </xdr:from>
    <xdr:ext cx="313932" cy="259045"/>
    <xdr:sp macro="" textlink="">
      <xdr:nvSpPr>
        <xdr:cNvPr id="662" name="テキスト ボックス 661"/>
        <xdr:cNvSpPr txBox="1"/>
      </xdr:nvSpPr>
      <xdr:spPr>
        <a:xfrm>
          <a:off x="12657333" y="13628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89" name="直線コネクタ 688"/>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0"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1" name="直線コネクタ 690"/>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2" name="公債費最大値テキスト"/>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3" name="直線コネクタ 692"/>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77684</xdr:rowOff>
    </xdr:from>
    <xdr:to>
      <xdr:col>85</xdr:col>
      <xdr:colOff>127000</xdr:colOff>
      <xdr:row>94</xdr:row>
      <xdr:rowOff>1527</xdr:rowOff>
    </xdr:to>
    <xdr:cxnSp macro="">
      <xdr:nvCxnSpPr>
        <xdr:cNvPr id="694" name="直線コネクタ 693"/>
        <xdr:cNvCxnSpPr/>
      </xdr:nvCxnSpPr>
      <xdr:spPr>
        <a:xfrm>
          <a:off x="15481300" y="16022534"/>
          <a:ext cx="838200" cy="9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5" name="公債費平均値テキスト"/>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6" name="フローチャート: 判断 695"/>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77684</xdr:rowOff>
    </xdr:from>
    <xdr:to>
      <xdr:col>81</xdr:col>
      <xdr:colOff>50800</xdr:colOff>
      <xdr:row>94</xdr:row>
      <xdr:rowOff>98585</xdr:rowOff>
    </xdr:to>
    <xdr:cxnSp macro="">
      <xdr:nvCxnSpPr>
        <xdr:cNvPr id="697" name="直線コネクタ 696"/>
        <xdr:cNvCxnSpPr/>
      </xdr:nvCxnSpPr>
      <xdr:spPr>
        <a:xfrm flipV="1">
          <a:off x="14592300" y="16022534"/>
          <a:ext cx="889000" cy="19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698" name="フローチャート: 判断 697"/>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699" name="テキスト ボックス 698"/>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87024</xdr:rowOff>
    </xdr:from>
    <xdr:to>
      <xdr:col>76</xdr:col>
      <xdr:colOff>114300</xdr:colOff>
      <xdr:row>94</xdr:row>
      <xdr:rowOff>98585</xdr:rowOff>
    </xdr:to>
    <xdr:cxnSp macro="">
      <xdr:nvCxnSpPr>
        <xdr:cNvPr id="700" name="直線コネクタ 699"/>
        <xdr:cNvCxnSpPr/>
      </xdr:nvCxnSpPr>
      <xdr:spPr>
        <a:xfrm>
          <a:off x="13703300" y="16203324"/>
          <a:ext cx="8890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1" name="フローチャート: 判断 700"/>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2" name="テキスト ボックス 701"/>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78761</xdr:rowOff>
    </xdr:from>
    <xdr:to>
      <xdr:col>71</xdr:col>
      <xdr:colOff>177800</xdr:colOff>
      <xdr:row>94</xdr:row>
      <xdr:rowOff>87024</xdr:rowOff>
    </xdr:to>
    <xdr:cxnSp macro="">
      <xdr:nvCxnSpPr>
        <xdr:cNvPr id="703" name="直線コネクタ 702"/>
        <xdr:cNvCxnSpPr/>
      </xdr:nvCxnSpPr>
      <xdr:spPr>
        <a:xfrm>
          <a:off x="12814300" y="16195061"/>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132987</xdr:rowOff>
    </xdr:from>
    <xdr:to>
      <xdr:col>72</xdr:col>
      <xdr:colOff>38100</xdr:colOff>
      <xdr:row>96</xdr:row>
      <xdr:rowOff>63137</xdr:rowOff>
    </xdr:to>
    <xdr:sp macro="" textlink="">
      <xdr:nvSpPr>
        <xdr:cNvPr id="704" name="フローチャート: 判断 703"/>
        <xdr:cNvSpPr/>
      </xdr:nvSpPr>
      <xdr:spPr>
        <a:xfrm>
          <a:off x="136525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54264</xdr:rowOff>
    </xdr:from>
    <xdr:ext cx="534377" cy="259045"/>
    <xdr:sp macro="" textlink="">
      <xdr:nvSpPr>
        <xdr:cNvPr id="705" name="テキスト ボックス 704"/>
        <xdr:cNvSpPr txBox="1"/>
      </xdr:nvSpPr>
      <xdr:spPr>
        <a:xfrm>
          <a:off x="13436111" y="1651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91709</xdr:rowOff>
    </xdr:from>
    <xdr:to>
      <xdr:col>67</xdr:col>
      <xdr:colOff>101600</xdr:colOff>
      <xdr:row>96</xdr:row>
      <xdr:rowOff>21859</xdr:rowOff>
    </xdr:to>
    <xdr:sp macro="" textlink="">
      <xdr:nvSpPr>
        <xdr:cNvPr id="706" name="フローチャート: 判断 705"/>
        <xdr:cNvSpPr/>
      </xdr:nvSpPr>
      <xdr:spPr>
        <a:xfrm>
          <a:off x="12763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12986</xdr:rowOff>
    </xdr:from>
    <xdr:ext cx="534377" cy="259045"/>
    <xdr:sp macro="" textlink="">
      <xdr:nvSpPr>
        <xdr:cNvPr id="707" name="テキスト ボックス 706"/>
        <xdr:cNvSpPr txBox="1"/>
      </xdr:nvSpPr>
      <xdr:spPr>
        <a:xfrm>
          <a:off x="12547111" y="164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122177</xdr:rowOff>
    </xdr:from>
    <xdr:to>
      <xdr:col>85</xdr:col>
      <xdr:colOff>177800</xdr:colOff>
      <xdr:row>94</xdr:row>
      <xdr:rowOff>52327</xdr:rowOff>
    </xdr:to>
    <xdr:sp macro="" textlink="">
      <xdr:nvSpPr>
        <xdr:cNvPr id="713" name="楕円 712"/>
        <xdr:cNvSpPr/>
      </xdr:nvSpPr>
      <xdr:spPr>
        <a:xfrm>
          <a:off x="16268700" y="1606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145054</xdr:rowOff>
    </xdr:from>
    <xdr:ext cx="534377" cy="259045"/>
    <xdr:sp macro="" textlink="">
      <xdr:nvSpPr>
        <xdr:cNvPr id="714" name="公債費該当値テキスト"/>
        <xdr:cNvSpPr txBox="1"/>
      </xdr:nvSpPr>
      <xdr:spPr>
        <a:xfrm>
          <a:off x="16370300" y="1591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26884</xdr:rowOff>
    </xdr:from>
    <xdr:to>
      <xdr:col>81</xdr:col>
      <xdr:colOff>101600</xdr:colOff>
      <xdr:row>93</xdr:row>
      <xdr:rowOff>128484</xdr:rowOff>
    </xdr:to>
    <xdr:sp macro="" textlink="">
      <xdr:nvSpPr>
        <xdr:cNvPr id="715" name="楕円 714"/>
        <xdr:cNvSpPr/>
      </xdr:nvSpPr>
      <xdr:spPr>
        <a:xfrm>
          <a:off x="15430500" y="159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145011</xdr:rowOff>
    </xdr:from>
    <xdr:ext cx="534377" cy="259045"/>
    <xdr:sp macro="" textlink="">
      <xdr:nvSpPr>
        <xdr:cNvPr id="716" name="テキスト ボックス 715"/>
        <xdr:cNvSpPr txBox="1"/>
      </xdr:nvSpPr>
      <xdr:spPr>
        <a:xfrm>
          <a:off x="15214111" y="1574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47785</xdr:rowOff>
    </xdr:from>
    <xdr:to>
      <xdr:col>76</xdr:col>
      <xdr:colOff>165100</xdr:colOff>
      <xdr:row>94</xdr:row>
      <xdr:rowOff>149385</xdr:rowOff>
    </xdr:to>
    <xdr:sp macro="" textlink="">
      <xdr:nvSpPr>
        <xdr:cNvPr id="717" name="楕円 716"/>
        <xdr:cNvSpPr/>
      </xdr:nvSpPr>
      <xdr:spPr>
        <a:xfrm>
          <a:off x="14541500" y="161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140512</xdr:rowOff>
    </xdr:from>
    <xdr:ext cx="534377" cy="259045"/>
    <xdr:sp macro="" textlink="">
      <xdr:nvSpPr>
        <xdr:cNvPr id="718" name="テキスト ボックス 717"/>
        <xdr:cNvSpPr txBox="1"/>
      </xdr:nvSpPr>
      <xdr:spPr>
        <a:xfrm>
          <a:off x="14325111" y="1625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36224</xdr:rowOff>
    </xdr:from>
    <xdr:to>
      <xdr:col>72</xdr:col>
      <xdr:colOff>38100</xdr:colOff>
      <xdr:row>94</xdr:row>
      <xdr:rowOff>137824</xdr:rowOff>
    </xdr:to>
    <xdr:sp macro="" textlink="">
      <xdr:nvSpPr>
        <xdr:cNvPr id="719" name="楕円 718"/>
        <xdr:cNvSpPr/>
      </xdr:nvSpPr>
      <xdr:spPr>
        <a:xfrm>
          <a:off x="13652500" y="161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154351</xdr:rowOff>
    </xdr:from>
    <xdr:ext cx="534377" cy="259045"/>
    <xdr:sp macro="" textlink="">
      <xdr:nvSpPr>
        <xdr:cNvPr id="720" name="テキスト ボックス 719"/>
        <xdr:cNvSpPr txBox="1"/>
      </xdr:nvSpPr>
      <xdr:spPr>
        <a:xfrm>
          <a:off x="13436111" y="1592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27961</xdr:rowOff>
    </xdr:from>
    <xdr:to>
      <xdr:col>67</xdr:col>
      <xdr:colOff>101600</xdr:colOff>
      <xdr:row>94</xdr:row>
      <xdr:rowOff>129561</xdr:rowOff>
    </xdr:to>
    <xdr:sp macro="" textlink="">
      <xdr:nvSpPr>
        <xdr:cNvPr id="721" name="楕円 720"/>
        <xdr:cNvSpPr/>
      </xdr:nvSpPr>
      <xdr:spPr>
        <a:xfrm>
          <a:off x="12763500" y="161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146088</xdr:rowOff>
    </xdr:from>
    <xdr:ext cx="534377" cy="259045"/>
    <xdr:sp macro="" textlink="">
      <xdr:nvSpPr>
        <xdr:cNvPr id="722" name="テキスト ボックス 721"/>
        <xdr:cNvSpPr txBox="1"/>
      </xdr:nvSpPr>
      <xdr:spPr>
        <a:xfrm>
          <a:off x="12547111" y="1591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6" name="テキスト ボックス 73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6" name="直線コネクタ 745"/>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7"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49"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0" name="直線コネクタ 749"/>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2" name="諸支出金平均値テキスト"/>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3" name="フローチャート: 判断 752"/>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5" name="フローチャート: 判断 754"/>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6" name="テキスト ボックス 755"/>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58" name="フローチャート: 判断 757"/>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59" name="テキスト ボックス 758"/>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163157</xdr:rowOff>
    </xdr:from>
    <xdr:to>
      <xdr:col>102</xdr:col>
      <xdr:colOff>165100</xdr:colOff>
      <xdr:row>39</xdr:row>
      <xdr:rowOff>93307</xdr:rowOff>
    </xdr:to>
    <xdr:sp macro="" textlink="">
      <xdr:nvSpPr>
        <xdr:cNvPr id="761" name="フローチャート: 判断 760"/>
        <xdr:cNvSpPr/>
      </xdr:nvSpPr>
      <xdr:spPr>
        <a:xfrm>
          <a:off x="19494500" y="667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109834</xdr:rowOff>
    </xdr:from>
    <xdr:ext cx="313932" cy="259045"/>
    <xdr:sp macro="" textlink="">
      <xdr:nvSpPr>
        <xdr:cNvPr id="762" name="テキスト ボックス 761"/>
        <xdr:cNvSpPr txBox="1"/>
      </xdr:nvSpPr>
      <xdr:spPr>
        <a:xfrm>
          <a:off x="19388333" y="6453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162966</xdr:rowOff>
    </xdr:from>
    <xdr:to>
      <xdr:col>98</xdr:col>
      <xdr:colOff>38100</xdr:colOff>
      <xdr:row>39</xdr:row>
      <xdr:rowOff>93116</xdr:rowOff>
    </xdr:to>
    <xdr:sp macro="" textlink="">
      <xdr:nvSpPr>
        <xdr:cNvPr id="763" name="フローチャート: 判断 762"/>
        <xdr:cNvSpPr/>
      </xdr:nvSpPr>
      <xdr:spPr>
        <a:xfrm>
          <a:off x="18605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109643</xdr:rowOff>
    </xdr:from>
    <xdr:ext cx="313932" cy="259045"/>
    <xdr:sp macro="" textlink="">
      <xdr:nvSpPr>
        <xdr:cNvPr id="764" name="テキスト ボックス 763"/>
        <xdr:cNvSpPr txBox="1"/>
      </xdr:nvSpPr>
      <xdr:spPr>
        <a:xfrm>
          <a:off x="18499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1" name="諸支出金該当値テキスト"/>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総務費は，新市民会館の整備を推進していることから，類似団体平均を上回る住民一人当たり</a:t>
          </a:r>
          <a:r>
            <a:rPr kumimoji="1" lang="en-US" altLang="ja-JP" sz="1300">
              <a:latin typeface="ＭＳ Ｐゴシック" panose="020B0600070205080204" pitchFamily="50" charset="-128"/>
              <a:ea typeface="ＭＳ Ｐゴシック" panose="020B0600070205080204" pitchFamily="50" charset="-128"/>
            </a:rPr>
            <a:t>79,363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民生費は，社会保障費が年々増加を続けている一方，子育て世帯や市民税非課税世帯に対する給付金が大きく減少したことにより，前年度から減少し，住民一人当たり</a:t>
          </a:r>
          <a:r>
            <a:rPr kumimoji="1" lang="en-US" altLang="ja-JP" sz="1300">
              <a:latin typeface="ＭＳ Ｐゴシック" panose="020B0600070205080204" pitchFamily="50" charset="-128"/>
              <a:ea typeface="ＭＳ Ｐゴシック" panose="020B0600070205080204" pitchFamily="50" charset="-128"/>
            </a:rPr>
            <a:t>193,686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衛生費は，下入野健康増進センターの整備が完了したことにより，類似団体平均を下回る住民一人当たり</a:t>
          </a:r>
          <a:r>
            <a:rPr kumimoji="1" lang="en-US" altLang="ja-JP" sz="1300">
              <a:latin typeface="ＭＳ Ｐゴシック" panose="020B0600070205080204" pitchFamily="50" charset="-128"/>
              <a:ea typeface="ＭＳ Ｐゴシック" panose="020B0600070205080204" pitchFamily="50" charset="-128"/>
            </a:rPr>
            <a:t>39,234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土木費は，泉町１丁目北地区市街地再開発や内原駅の整備を推進していることから，類似団体平均を上回る</a:t>
          </a:r>
          <a:r>
            <a:rPr kumimoji="1" lang="en-US" altLang="ja-JP" sz="1300">
              <a:latin typeface="ＭＳ Ｐゴシック" panose="020B0600070205080204" pitchFamily="50" charset="-128"/>
              <a:ea typeface="ＭＳ Ｐゴシック" panose="020B0600070205080204" pitchFamily="50" charset="-128"/>
            </a:rPr>
            <a:t>68,447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消防費は，南消防署移転改築事業の推進により大幅に増加し，住民一人当たり</a:t>
          </a:r>
          <a:r>
            <a:rPr kumimoji="1" lang="en-US" altLang="ja-JP" sz="1300">
              <a:latin typeface="ＭＳ Ｐゴシック" panose="020B0600070205080204" pitchFamily="50" charset="-128"/>
              <a:ea typeface="ＭＳ Ｐゴシック" panose="020B0600070205080204" pitchFamily="50" charset="-128"/>
            </a:rPr>
            <a:t>17,239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公債費は，市税の徴収猶予特例債等の臨時的な償還が終了したことにより，前年度から減少し，住民一人当たり</a:t>
          </a:r>
          <a:r>
            <a:rPr kumimoji="1" lang="en-US" altLang="ja-JP" sz="1300">
              <a:latin typeface="ＭＳ Ｐゴシック" panose="020B0600070205080204" pitchFamily="50" charset="-128"/>
              <a:ea typeface="ＭＳ Ｐゴシック" panose="020B0600070205080204" pitchFamily="50" charset="-128"/>
            </a:rPr>
            <a:t>39,231</a:t>
          </a:r>
          <a:r>
            <a:rPr kumimoji="1" lang="ja-JP" altLang="en-US" sz="1300">
              <a:latin typeface="ＭＳ Ｐゴシック" panose="020B0600070205080204" pitchFamily="50" charset="-128"/>
              <a:ea typeface="ＭＳ Ｐゴシック" panose="020B0600070205080204" pitchFamily="50" charset="-128"/>
            </a:rPr>
            <a:t>円となっている。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茨城県水戸市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270,010
266,245
217.32
140,461,271
135,235,114
4,259,081
60,415,657
149,261,113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112072</xdr:rowOff>
    </xdr:from>
    <xdr:to>
      <xdr:col>24</xdr:col>
      <xdr:colOff>63500</xdr:colOff>
      <xdr:row>34</xdr:row>
      <xdr:rowOff>129315</xdr:rowOff>
    </xdr:to>
    <xdr:cxnSp macro="">
      <xdr:nvCxnSpPr>
        <xdr:cNvPr id="63" name="直線コネクタ 62"/>
        <xdr:cNvCxnSpPr/>
      </xdr:nvCxnSpPr>
      <xdr:spPr>
        <a:xfrm flipV="1">
          <a:off x="3797300" y="5941372"/>
          <a:ext cx="8382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129315</xdr:rowOff>
    </xdr:from>
    <xdr:to>
      <xdr:col>19</xdr:col>
      <xdr:colOff>177800</xdr:colOff>
      <xdr:row>34</xdr:row>
      <xdr:rowOff>132091</xdr:rowOff>
    </xdr:to>
    <xdr:cxnSp macro="">
      <xdr:nvCxnSpPr>
        <xdr:cNvPr id="66" name="直線コネクタ 65"/>
        <xdr:cNvCxnSpPr/>
      </xdr:nvCxnSpPr>
      <xdr:spPr>
        <a:xfrm flipV="1">
          <a:off x="2908300" y="5958615"/>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132091</xdr:rowOff>
    </xdr:from>
    <xdr:to>
      <xdr:col>15</xdr:col>
      <xdr:colOff>50800</xdr:colOff>
      <xdr:row>35</xdr:row>
      <xdr:rowOff>32976</xdr:rowOff>
    </xdr:to>
    <xdr:cxnSp macro="">
      <xdr:nvCxnSpPr>
        <xdr:cNvPr id="69" name="直線コネクタ 68"/>
        <xdr:cNvCxnSpPr/>
      </xdr:nvCxnSpPr>
      <xdr:spPr>
        <a:xfrm flipV="1">
          <a:off x="2019300" y="5961391"/>
          <a:ext cx="889000" cy="7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32976</xdr:rowOff>
    </xdr:from>
    <xdr:to>
      <xdr:col>10</xdr:col>
      <xdr:colOff>114300</xdr:colOff>
      <xdr:row>35</xdr:row>
      <xdr:rowOff>78533</xdr:rowOff>
    </xdr:to>
    <xdr:cxnSp macro="">
      <xdr:nvCxnSpPr>
        <xdr:cNvPr id="72" name="直線コネクタ 71"/>
        <xdr:cNvCxnSpPr/>
      </xdr:nvCxnSpPr>
      <xdr:spPr>
        <a:xfrm flipV="1">
          <a:off x="1130300" y="6033726"/>
          <a:ext cx="8890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100899</xdr:rowOff>
    </xdr:from>
    <xdr:ext cx="534377" cy="259045"/>
    <xdr:sp macro="" textlink="">
      <xdr:nvSpPr>
        <xdr:cNvPr id="74" name="テキスト ボックス 73"/>
        <xdr:cNvSpPr txBox="1"/>
      </xdr:nvSpPr>
      <xdr:spPr>
        <a:xfrm>
          <a:off x="1752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116803</xdr:rowOff>
    </xdr:from>
    <xdr:ext cx="534377" cy="259045"/>
    <xdr:sp macro="" textlink="">
      <xdr:nvSpPr>
        <xdr:cNvPr id="76" name="テキスト ボックス 75"/>
        <xdr:cNvSpPr txBox="1"/>
      </xdr:nvSpPr>
      <xdr:spPr>
        <a:xfrm>
          <a:off x="863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61272</xdr:rowOff>
    </xdr:from>
    <xdr:to>
      <xdr:col>24</xdr:col>
      <xdr:colOff>114300</xdr:colOff>
      <xdr:row>34</xdr:row>
      <xdr:rowOff>162872</xdr:rowOff>
    </xdr:to>
    <xdr:sp macro="" textlink="">
      <xdr:nvSpPr>
        <xdr:cNvPr id="82" name="楕円 81"/>
        <xdr:cNvSpPr/>
      </xdr:nvSpPr>
      <xdr:spPr>
        <a:xfrm>
          <a:off x="4584700" y="58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84149</xdr:rowOff>
    </xdr:from>
    <xdr:ext cx="534377" cy="259045"/>
    <xdr:sp macro="" textlink="">
      <xdr:nvSpPr>
        <xdr:cNvPr id="83" name="人件費該当値テキスト"/>
        <xdr:cNvSpPr txBox="1"/>
      </xdr:nvSpPr>
      <xdr:spPr>
        <a:xfrm>
          <a:off x="4686300" y="574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78515</xdr:rowOff>
    </xdr:from>
    <xdr:to>
      <xdr:col>20</xdr:col>
      <xdr:colOff>38100</xdr:colOff>
      <xdr:row>35</xdr:row>
      <xdr:rowOff>8665</xdr:rowOff>
    </xdr:to>
    <xdr:sp macro="" textlink="">
      <xdr:nvSpPr>
        <xdr:cNvPr id="84" name="楕円 83"/>
        <xdr:cNvSpPr/>
      </xdr:nvSpPr>
      <xdr:spPr>
        <a:xfrm>
          <a:off x="3746500" y="590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25192</xdr:rowOff>
    </xdr:from>
    <xdr:ext cx="534377" cy="259045"/>
    <xdr:sp macro="" textlink="">
      <xdr:nvSpPr>
        <xdr:cNvPr id="85" name="テキスト ボックス 84"/>
        <xdr:cNvSpPr txBox="1"/>
      </xdr:nvSpPr>
      <xdr:spPr>
        <a:xfrm>
          <a:off x="3530111" y="568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81291</xdr:rowOff>
    </xdr:from>
    <xdr:to>
      <xdr:col>15</xdr:col>
      <xdr:colOff>101600</xdr:colOff>
      <xdr:row>35</xdr:row>
      <xdr:rowOff>11441</xdr:rowOff>
    </xdr:to>
    <xdr:sp macro="" textlink="">
      <xdr:nvSpPr>
        <xdr:cNvPr id="86" name="楕円 85"/>
        <xdr:cNvSpPr/>
      </xdr:nvSpPr>
      <xdr:spPr>
        <a:xfrm>
          <a:off x="2857500" y="59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27968</xdr:rowOff>
    </xdr:from>
    <xdr:ext cx="534377" cy="259045"/>
    <xdr:sp macro="" textlink="">
      <xdr:nvSpPr>
        <xdr:cNvPr id="87" name="テキスト ボックス 86"/>
        <xdr:cNvSpPr txBox="1"/>
      </xdr:nvSpPr>
      <xdr:spPr>
        <a:xfrm>
          <a:off x="2641111" y="568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153626</xdr:rowOff>
    </xdr:from>
    <xdr:to>
      <xdr:col>10</xdr:col>
      <xdr:colOff>165100</xdr:colOff>
      <xdr:row>35</xdr:row>
      <xdr:rowOff>83776</xdr:rowOff>
    </xdr:to>
    <xdr:sp macro="" textlink="">
      <xdr:nvSpPr>
        <xdr:cNvPr id="88" name="楕円 87"/>
        <xdr:cNvSpPr/>
      </xdr:nvSpPr>
      <xdr:spPr>
        <a:xfrm>
          <a:off x="1968500" y="59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100303</xdr:rowOff>
    </xdr:from>
    <xdr:ext cx="534377" cy="259045"/>
    <xdr:sp macro="" textlink="">
      <xdr:nvSpPr>
        <xdr:cNvPr id="89" name="テキスト ボックス 88"/>
        <xdr:cNvSpPr txBox="1"/>
      </xdr:nvSpPr>
      <xdr:spPr>
        <a:xfrm>
          <a:off x="1752111" y="575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27733</xdr:rowOff>
    </xdr:from>
    <xdr:to>
      <xdr:col>6</xdr:col>
      <xdr:colOff>38100</xdr:colOff>
      <xdr:row>35</xdr:row>
      <xdr:rowOff>129333</xdr:rowOff>
    </xdr:to>
    <xdr:sp macro="" textlink="">
      <xdr:nvSpPr>
        <xdr:cNvPr id="90" name="楕円 89"/>
        <xdr:cNvSpPr/>
      </xdr:nvSpPr>
      <xdr:spPr>
        <a:xfrm>
          <a:off x="1079500" y="602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145860</xdr:rowOff>
    </xdr:from>
    <xdr:ext cx="534377" cy="259045"/>
    <xdr:sp macro="" textlink="">
      <xdr:nvSpPr>
        <xdr:cNvPr id="91" name="テキスト ボックス 90"/>
        <xdr:cNvSpPr txBox="1"/>
      </xdr:nvSpPr>
      <xdr:spPr>
        <a:xfrm>
          <a:off x="863111" y="580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18999</xdr:rowOff>
    </xdr:from>
    <xdr:to>
      <xdr:col>24</xdr:col>
      <xdr:colOff>63500</xdr:colOff>
      <xdr:row>54</xdr:row>
      <xdr:rowOff>153971</xdr:rowOff>
    </xdr:to>
    <xdr:cxnSp macro="">
      <xdr:nvCxnSpPr>
        <xdr:cNvPr id="123" name="直線コネクタ 122"/>
        <xdr:cNvCxnSpPr/>
      </xdr:nvCxnSpPr>
      <xdr:spPr>
        <a:xfrm flipV="1">
          <a:off x="3797300" y="9277299"/>
          <a:ext cx="838200" cy="13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30065</xdr:rowOff>
    </xdr:from>
    <xdr:ext cx="534377" cy="259045"/>
    <xdr:sp macro="" textlink="">
      <xdr:nvSpPr>
        <xdr:cNvPr id="124" name="物件費平均値テキスト"/>
        <xdr:cNvSpPr txBox="1"/>
      </xdr:nvSpPr>
      <xdr:spPr>
        <a:xfrm>
          <a:off x="4686300" y="9288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153971</xdr:rowOff>
    </xdr:from>
    <xdr:to>
      <xdr:col>19</xdr:col>
      <xdr:colOff>177800</xdr:colOff>
      <xdr:row>55</xdr:row>
      <xdr:rowOff>153645</xdr:rowOff>
    </xdr:to>
    <xdr:cxnSp macro="">
      <xdr:nvCxnSpPr>
        <xdr:cNvPr id="126" name="直線コネクタ 125"/>
        <xdr:cNvCxnSpPr/>
      </xdr:nvCxnSpPr>
      <xdr:spPr>
        <a:xfrm flipV="1">
          <a:off x="2908300" y="9412271"/>
          <a:ext cx="889000" cy="17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112459</xdr:rowOff>
    </xdr:from>
    <xdr:ext cx="534377" cy="259045"/>
    <xdr:sp macro="" textlink="">
      <xdr:nvSpPr>
        <xdr:cNvPr id="128" name="テキスト ボックス 127"/>
        <xdr:cNvSpPr txBox="1"/>
      </xdr:nvSpPr>
      <xdr:spPr>
        <a:xfrm>
          <a:off x="3530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153645</xdr:rowOff>
    </xdr:from>
    <xdr:to>
      <xdr:col>15</xdr:col>
      <xdr:colOff>50800</xdr:colOff>
      <xdr:row>57</xdr:row>
      <xdr:rowOff>52995</xdr:rowOff>
    </xdr:to>
    <xdr:cxnSp macro="">
      <xdr:nvCxnSpPr>
        <xdr:cNvPr id="129" name="直線コネクタ 128"/>
        <xdr:cNvCxnSpPr/>
      </xdr:nvCxnSpPr>
      <xdr:spPr>
        <a:xfrm flipV="1">
          <a:off x="2019300" y="9583395"/>
          <a:ext cx="889000" cy="24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2666</xdr:rowOff>
    </xdr:from>
    <xdr:ext cx="534377" cy="259045"/>
    <xdr:sp macro="" textlink="">
      <xdr:nvSpPr>
        <xdr:cNvPr id="131" name="テキスト ボックス 130"/>
        <xdr:cNvSpPr txBox="1"/>
      </xdr:nvSpPr>
      <xdr:spPr>
        <a:xfrm>
          <a:off x="2641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52995</xdr:rowOff>
    </xdr:from>
    <xdr:to>
      <xdr:col>10</xdr:col>
      <xdr:colOff>114300</xdr:colOff>
      <xdr:row>58</xdr:row>
      <xdr:rowOff>39018</xdr:rowOff>
    </xdr:to>
    <xdr:cxnSp macro="">
      <xdr:nvCxnSpPr>
        <xdr:cNvPr id="132" name="直線コネクタ 131"/>
        <xdr:cNvCxnSpPr/>
      </xdr:nvCxnSpPr>
      <xdr:spPr>
        <a:xfrm flipV="1">
          <a:off x="1130300" y="9825645"/>
          <a:ext cx="889000" cy="15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148107</xdr:rowOff>
    </xdr:from>
    <xdr:to>
      <xdr:col>10</xdr:col>
      <xdr:colOff>165100</xdr:colOff>
      <xdr:row>57</xdr:row>
      <xdr:rowOff>78257</xdr:rowOff>
    </xdr:to>
    <xdr:sp macro="" textlink="">
      <xdr:nvSpPr>
        <xdr:cNvPr id="133" name="フローチャート: 判断 132"/>
        <xdr:cNvSpPr/>
      </xdr:nvSpPr>
      <xdr:spPr>
        <a:xfrm>
          <a:off x="1968500" y="97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94784</xdr:rowOff>
    </xdr:from>
    <xdr:ext cx="534377" cy="259045"/>
    <xdr:sp macro="" textlink="">
      <xdr:nvSpPr>
        <xdr:cNvPr id="134" name="テキスト ボックス 133"/>
        <xdr:cNvSpPr txBox="1"/>
      </xdr:nvSpPr>
      <xdr:spPr>
        <a:xfrm>
          <a:off x="1752111" y="95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87267</xdr:rowOff>
    </xdr:from>
    <xdr:to>
      <xdr:col>6</xdr:col>
      <xdr:colOff>38100</xdr:colOff>
      <xdr:row>58</xdr:row>
      <xdr:rowOff>17417</xdr:rowOff>
    </xdr:to>
    <xdr:sp macro="" textlink="">
      <xdr:nvSpPr>
        <xdr:cNvPr id="135" name="フローチャート: 判断 134"/>
        <xdr:cNvSpPr/>
      </xdr:nvSpPr>
      <xdr:spPr>
        <a:xfrm>
          <a:off x="1079500" y="985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33944</xdr:rowOff>
    </xdr:from>
    <xdr:ext cx="534377" cy="259045"/>
    <xdr:sp macro="" textlink="">
      <xdr:nvSpPr>
        <xdr:cNvPr id="136" name="テキスト ボックス 135"/>
        <xdr:cNvSpPr txBox="1"/>
      </xdr:nvSpPr>
      <xdr:spPr>
        <a:xfrm>
          <a:off x="863111" y="96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139649</xdr:rowOff>
    </xdr:from>
    <xdr:to>
      <xdr:col>24</xdr:col>
      <xdr:colOff>114300</xdr:colOff>
      <xdr:row>54</xdr:row>
      <xdr:rowOff>69799</xdr:rowOff>
    </xdr:to>
    <xdr:sp macro="" textlink="">
      <xdr:nvSpPr>
        <xdr:cNvPr id="142" name="楕円 141"/>
        <xdr:cNvSpPr/>
      </xdr:nvSpPr>
      <xdr:spPr>
        <a:xfrm>
          <a:off x="4584700" y="922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162526</xdr:rowOff>
    </xdr:from>
    <xdr:ext cx="534377" cy="259045"/>
    <xdr:sp macro="" textlink="">
      <xdr:nvSpPr>
        <xdr:cNvPr id="143" name="物件費該当値テキスト"/>
        <xdr:cNvSpPr txBox="1"/>
      </xdr:nvSpPr>
      <xdr:spPr>
        <a:xfrm>
          <a:off x="4686300" y="907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103171</xdr:rowOff>
    </xdr:from>
    <xdr:to>
      <xdr:col>20</xdr:col>
      <xdr:colOff>38100</xdr:colOff>
      <xdr:row>55</xdr:row>
      <xdr:rowOff>33321</xdr:rowOff>
    </xdr:to>
    <xdr:sp macro="" textlink="">
      <xdr:nvSpPr>
        <xdr:cNvPr id="144" name="楕円 143"/>
        <xdr:cNvSpPr/>
      </xdr:nvSpPr>
      <xdr:spPr>
        <a:xfrm>
          <a:off x="3746500" y="936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49848</xdr:rowOff>
    </xdr:from>
    <xdr:ext cx="534377" cy="259045"/>
    <xdr:sp macro="" textlink="">
      <xdr:nvSpPr>
        <xdr:cNvPr id="145" name="テキスト ボックス 144"/>
        <xdr:cNvSpPr txBox="1"/>
      </xdr:nvSpPr>
      <xdr:spPr>
        <a:xfrm>
          <a:off x="3530111" y="913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102845</xdr:rowOff>
    </xdr:from>
    <xdr:to>
      <xdr:col>15</xdr:col>
      <xdr:colOff>101600</xdr:colOff>
      <xdr:row>56</xdr:row>
      <xdr:rowOff>32995</xdr:rowOff>
    </xdr:to>
    <xdr:sp macro="" textlink="">
      <xdr:nvSpPr>
        <xdr:cNvPr id="146" name="楕円 145"/>
        <xdr:cNvSpPr/>
      </xdr:nvSpPr>
      <xdr:spPr>
        <a:xfrm>
          <a:off x="2857500" y="95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49522</xdr:rowOff>
    </xdr:from>
    <xdr:ext cx="534377" cy="259045"/>
    <xdr:sp macro="" textlink="">
      <xdr:nvSpPr>
        <xdr:cNvPr id="147" name="テキスト ボックス 146"/>
        <xdr:cNvSpPr txBox="1"/>
      </xdr:nvSpPr>
      <xdr:spPr>
        <a:xfrm>
          <a:off x="2641111" y="930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2195</xdr:rowOff>
    </xdr:from>
    <xdr:to>
      <xdr:col>10</xdr:col>
      <xdr:colOff>165100</xdr:colOff>
      <xdr:row>57</xdr:row>
      <xdr:rowOff>103795</xdr:rowOff>
    </xdr:to>
    <xdr:sp macro="" textlink="">
      <xdr:nvSpPr>
        <xdr:cNvPr id="148" name="楕円 147"/>
        <xdr:cNvSpPr/>
      </xdr:nvSpPr>
      <xdr:spPr>
        <a:xfrm>
          <a:off x="1968500" y="97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94922</xdr:rowOff>
    </xdr:from>
    <xdr:ext cx="534377" cy="259045"/>
    <xdr:sp macro="" textlink="">
      <xdr:nvSpPr>
        <xdr:cNvPr id="149" name="テキスト ボックス 148"/>
        <xdr:cNvSpPr txBox="1"/>
      </xdr:nvSpPr>
      <xdr:spPr>
        <a:xfrm>
          <a:off x="1752111" y="986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159668</xdr:rowOff>
    </xdr:from>
    <xdr:to>
      <xdr:col>6</xdr:col>
      <xdr:colOff>38100</xdr:colOff>
      <xdr:row>58</xdr:row>
      <xdr:rowOff>89818</xdr:rowOff>
    </xdr:to>
    <xdr:sp macro="" textlink="">
      <xdr:nvSpPr>
        <xdr:cNvPr id="150" name="楕円 149"/>
        <xdr:cNvSpPr/>
      </xdr:nvSpPr>
      <xdr:spPr>
        <a:xfrm>
          <a:off x="1079500" y="99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80945</xdr:rowOff>
    </xdr:from>
    <xdr:ext cx="534377" cy="259045"/>
    <xdr:sp macro="" textlink="">
      <xdr:nvSpPr>
        <xdr:cNvPr id="151" name="テキスト ボックス 150"/>
        <xdr:cNvSpPr txBox="1"/>
      </xdr:nvSpPr>
      <xdr:spPr>
        <a:xfrm>
          <a:off x="863111" y="1002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98895</xdr:rowOff>
    </xdr:from>
    <xdr:to>
      <xdr:col>24</xdr:col>
      <xdr:colOff>63500</xdr:colOff>
      <xdr:row>77</xdr:row>
      <xdr:rowOff>104496</xdr:rowOff>
    </xdr:to>
    <xdr:cxnSp macro="">
      <xdr:nvCxnSpPr>
        <xdr:cNvPr id="176" name="直線コネクタ 175"/>
        <xdr:cNvCxnSpPr/>
      </xdr:nvCxnSpPr>
      <xdr:spPr>
        <a:xfrm flipV="1">
          <a:off x="3797300" y="13300545"/>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100552</xdr:rowOff>
    </xdr:from>
    <xdr:to>
      <xdr:col>19</xdr:col>
      <xdr:colOff>177800</xdr:colOff>
      <xdr:row>77</xdr:row>
      <xdr:rowOff>104496</xdr:rowOff>
    </xdr:to>
    <xdr:cxnSp macro="">
      <xdr:nvCxnSpPr>
        <xdr:cNvPr id="179" name="直線コネクタ 178"/>
        <xdr:cNvCxnSpPr/>
      </xdr:nvCxnSpPr>
      <xdr:spPr>
        <a:xfrm>
          <a:off x="2908300" y="13302202"/>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51003</xdr:rowOff>
    </xdr:from>
    <xdr:to>
      <xdr:col>15</xdr:col>
      <xdr:colOff>50800</xdr:colOff>
      <xdr:row>77</xdr:row>
      <xdr:rowOff>100552</xdr:rowOff>
    </xdr:to>
    <xdr:cxnSp macro="">
      <xdr:nvCxnSpPr>
        <xdr:cNvPr id="182" name="直線コネクタ 181"/>
        <xdr:cNvCxnSpPr/>
      </xdr:nvCxnSpPr>
      <xdr:spPr>
        <a:xfrm>
          <a:off x="2019300" y="13252653"/>
          <a:ext cx="889000" cy="4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12142</xdr:rowOff>
    </xdr:from>
    <xdr:to>
      <xdr:col>10</xdr:col>
      <xdr:colOff>114300</xdr:colOff>
      <xdr:row>77</xdr:row>
      <xdr:rowOff>51003</xdr:rowOff>
    </xdr:to>
    <xdr:cxnSp macro="">
      <xdr:nvCxnSpPr>
        <xdr:cNvPr id="185" name="直線コネクタ 184"/>
        <xdr:cNvCxnSpPr/>
      </xdr:nvCxnSpPr>
      <xdr:spPr>
        <a:xfrm>
          <a:off x="1130300" y="13213792"/>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53239</xdr:rowOff>
    </xdr:from>
    <xdr:to>
      <xdr:col>10</xdr:col>
      <xdr:colOff>165100</xdr:colOff>
      <xdr:row>76</xdr:row>
      <xdr:rowOff>154839</xdr:rowOff>
    </xdr:to>
    <xdr:sp macro="" textlink="">
      <xdr:nvSpPr>
        <xdr:cNvPr id="186" name="フローチャート: 判断 185"/>
        <xdr:cNvSpPr/>
      </xdr:nvSpPr>
      <xdr:spPr>
        <a:xfrm>
          <a:off x="1968500" y="130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171366</xdr:rowOff>
    </xdr:from>
    <xdr:ext cx="469744" cy="259045"/>
    <xdr:sp macro="" textlink="">
      <xdr:nvSpPr>
        <xdr:cNvPr id="187" name="テキスト ボックス 186"/>
        <xdr:cNvSpPr txBox="1"/>
      </xdr:nvSpPr>
      <xdr:spPr>
        <a:xfrm>
          <a:off x="1784428" y="128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59982</xdr:rowOff>
    </xdr:from>
    <xdr:to>
      <xdr:col>6</xdr:col>
      <xdr:colOff>38100</xdr:colOff>
      <xdr:row>76</xdr:row>
      <xdr:rowOff>161582</xdr:rowOff>
    </xdr:to>
    <xdr:sp macro="" textlink="">
      <xdr:nvSpPr>
        <xdr:cNvPr id="188" name="フローチャート: 判断 187"/>
        <xdr:cNvSpPr/>
      </xdr:nvSpPr>
      <xdr:spPr>
        <a:xfrm>
          <a:off x="1079500" y="1309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6659</xdr:rowOff>
    </xdr:from>
    <xdr:ext cx="469744" cy="259045"/>
    <xdr:sp macro="" textlink="">
      <xdr:nvSpPr>
        <xdr:cNvPr id="189" name="テキスト ボックス 188"/>
        <xdr:cNvSpPr txBox="1"/>
      </xdr:nvSpPr>
      <xdr:spPr>
        <a:xfrm>
          <a:off x="895428" y="1286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48095</xdr:rowOff>
    </xdr:from>
    <xdr:to>
      <xdr:col>24</xdr:col>
      <xdr:colOff>114300</xdr:colOff>
      <xdr:row>77</xdr:row>
      <xdr:rowOff>149695</xdr:rowOff>
    </xdr:to>
    <xdr:sp macro="" textlink="">
      <xdr:nvSpPr>
        <xdr:cNvPr id="195" name="楕円 194"/>
        <xdr:cNvSpPr/>
      </xdr:nvSpPr>
      <xdr:spPr>
        <a:xfrm>
          <a:off x="4584700" y="132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134472</xdr:rowOff>
    </xdr:from>
    <xdr:ext cx="469744" cy="259045"/>
    <xdr:sp macro="" textlink="">
      <xdr:nvSpPr>
        <xdr:cNvPr id="196" name="維持補修費該当値テキスト"/>
        <xdr:cNvSpPr txBox="1"/>
      </xdr:nvSpPr>
      <xdr:spPr>
        <a:xfrm>
          <a:off x="4686300" y="131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53696</xdr:rowOff>
    </xdr:from>
    <xdr:to>
      <xdr:col>20</xdr:col>
      <xdr:colOff>38100</xdr:colOff>
      <xdr:row>77</xdr:row>
      <xdr:rowOff>155296</xdr:rowOff>
    </xdr:to>
    <xdr:sp macro="" textlink="">
      <xdr:nvSpPr>
        <xdr:cNvPr id="197" name="楕円 196"/>
        <xdr:cNvSpPr/>
      </xdr:nvSpPr>
      <xdr:spPr>
        <a:xfrm>
          <a:off x="37465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146423</xdr:rowOff>
    </xdr:from>
    <xdr:ext cx="469744" cy="259045"/>
    <xdr:sp macro="" textlink="">
      <xdr:nvSpPr>
        <xdr:cNvPr id="198" name="テキスト ボックス 197"/>
        <xdr:cNvSpPr txBox="1"/>
      </xdr:nvSpPr>
      <xdr:spPr>
        <a:xfrm>
          <a:off x="3562428" y="1334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49752</xdr:rowOff>
    </xdr:from>
    <xdr:to>
      <xdr:col>15</xdr:col>
      <xdr:colOff>101600</xdr:colOff>
      <xdr:row>77</xdr:row>
      <xdr:rowOff>151352</xdr:rowOff>
    </xdr:to>
    <xdr:sp macro="" textlink="">
      <xdr:nvSpPr>
        <xdr:cNvPr id="199" name="楕円 198"/>
        <xdr:cNvSpPr/>
      </xdr:nvSpPr>
      <xdr:spPr>
        <a:xfrm>
          <a:off x="2857500" y="132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142479</xdr:rowOff>
    </xdr:from>
    <xdr:ext cx="469744" cy="259045"/>
    <xdr:sp macro="" textlink="">
      <xdr:nvSpPr>
        <xdr:cNvPr id="200" name="テキスト ボックス 199"/>
        <xdr:cNvSpPr txBox="1"/>
      </xdr:nvSpPr>
      <xdr:spPr>
        <a:xfrm>
          <a:off x="2673428" y="1334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203</xdr:rowOff>
    </xdr:from>
    <xdr:to>
      <xdr:col>10</xdr:col>
      <xdr:colOff>165100</xdr:colOff>
      <xdr:row>77</xdr:row>
      <xdr:rowOff>101803</xdr:rowOff>
    </xdr:to>
    <xdr:sp macro="" textlink="">
      <xdr:nvSpPr>
        <xdr:cNvPr id="201" name="楕円 200"/>
        <xdr:cNvSpPr/>
      </xdr:nvSpPr>
      <xdr:spPr>
        <a:xfrm>
          <a:off x="1968500" y="132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92930</xdr:rowOff>
    </xdr:from>
    <xdr:ext cx="469744" cy="259045"/>
    <xdr:sp macro="" textlink="">
      <xdr:nvSpPr>
        <xdr:cNvPr id="202" name="テキスト ボックス 201"/>
        <xdr:cNvSpPr txBox="1"/>
      </xdr:nvSpPr>
      <xdr:spPr>
        <a:xfrm>
          <a:off x="1784428" y="1329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132792</xdr:rowOff>
    </xdr:from>
    <xdr:to>
      <xdr:col>6</xdr:col>
      <xdr:colOff>38100</xdr:colOff>
      <xdr:row>77</xdr:row>
      <xdr:rowOff>62942</xdr:rowOff>
    </xdr:to>
    <xdr:sp macro="" textlink="">
      <xdr:nvSpPr>
        <xdr:cNvPr id="203" name="楕円 202"/>
        <xdr:cNvSpPr/>
      </xdr:nvSpPr>
      <xdr:spPr>
        <a:xfrm>
          <a:off x="1079500" y="131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54069</xdr:rowOff>
    </xdr:from>
    <xdr:ext cx="469744" cy="259045"/>
    <xdr:sp macro="" textlink="">
      <xdr:nvSpPr>
        <xdr:cNvPr id="204" name="テキスト ボックス 203"/>
        <xdr:cNvSpPr txBox="1"/>
      </xdr:nvSpPr>
      <xdr:spPr>
        <a:xfrm>
          <a:off x="895428" y="1325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124623</xdr:rowOff>
    </xdr:from>
    <xdr:to>
      <xdr:col>24</xdr:col>
      <xdr:colOff>63500</xdr:colOff>
      <xdr:row>96</xdr:row>
      <xdr:rowOff>91509</xdr:rowOff>
    </xdr:to>
    <xdr:cxnSp macro="">
      <xdr:nvCxnSpPr>
        <xdr:cNvPr id="236" name="直線コネクタ 235"/>
        <xdr:cNvCxnSpPr/>
      </xdr:nvCxnSpPr>
      <xdr:spPr>
        <a:xfrm>
          <a:off x="3797300" y="16412373"/>
          <a:ext cx="838200" cy="1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7" name="扶助費平均値テキスト"/>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124623</xdr:rowOff>
    </xdr:from>
    <xdr:to>
      <xdr:col>19</xdr:col>
      <xdr:colOff>177800</xdr:colOff>
      <xdr:row>97</xdr:row>
      <xdr:rowOff>67669</xdr:rowOff>
    </xdr:to>
    <xdr:cxnSp macro="">
      <xdr:nvCxnSpPr>
        <xdr:cNvPr id="239" name="直線コネクタ 238"/>
        <xdr:cNvCxnSpPr/>
      </xdr:nvCxnSpPr>
      <xdr:spPr>
        <a:xfrm flipV="1">
          <a:off x="2908300" y="16412373"/>
          <a:ext cx="889000" cy="28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41" name="テキスト ボックス 240"/>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67669</xdr:rowOff>
    </xdr:from>
    <xdr:to>
      <xdr:col>15</xdr:col>
      <xdr:colOff>50800</xdr:colOff>
      <xdr:row>97</xdr:row>
      <xdr:rowOff>131731</xdr:rowOff>
    </xdr:to>
    <xdr:cxnSp macro="">
      <xdr:nvCxnSpPr>
        <xdr:cNvPr id="242" name="直線コネクタ 241"/>
        <xdr:cNvCxnSpPr/>
      </xdr:nvCxnSpPr>
      <xdr:spPr>
        <a:xfrm flipV="1">
          <a:off x="2019300" y="16698319"/>
          <a:ext cx="889000" cy="6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4" name="テキスト ボックス 243"/>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131731</xdr:rowOff>
    </xdr:from>
    <xdr:to>
      <xdr:col>10</xdr:col>
      <xdr:colOff>114300</xdr:colOff>
      <xdr:row>98</xdr:row>
      <xdr:rowOff>33750</xdr:rowOff>
    </xdr:to>
    <xdr:cxnSp macro="">
      <xdr:nvCxnSpPr>
        <xdr:cNvPr id="245" name="直線コネクタ 244"/>
        <xdr:cNvCxnSpPr/>
      </xdr:nvCxnSpPr>
      <xdr:spPr>
        <a:xfrm flipV="1">
          <a:off x="1130300" y="16762381"/>
          <a:ext cx="889000" cy="7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19438</xdr:rowOff>
    </xdr:from>
    <xdr:to>
      <xdr:col>10</xdr:col>
      <xdr:colOff>165100</xdr:colOff>
      <xdr:row>99</xdr:row>
      <xdr:rowOff>121038</xdr:rowOff>
    </xdr:to>
    <xdr:sp macro="" textlink="">
      <xdr:nvSpPr>
        <xdr:cNvPr id="246" name="フローチャート: 判断 245"/>
        <xdr:cNvSpPr/>
      </xdr:nvSpPr>
      <xdr:spPr>
        <a:xfrm>
          <a:off x="1968500" y="169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112165</xdr:rowOff>
    </xdr:from>
    <xdr:ext cx="534377" cy="259045"/>
    <xdr:sp macro="" textlink="">
      <xdr:nvSpPr>
        <xdr:cNvPr id="247" name="テキスト ボックス 246"/>
        <xdr:cNvSpPr txBox="1"/>
      </xdr:nvSpPr>
      <xdr:spPr>
        <a:xfrm>
          <a:off x="1752111" y="170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47392</xdr:rowOff>
    </xdr:from>
    <xdr:to>
      <xdr:col>6</xdr:col>
      <xdr:colOff>38100</xdr:colOff>
      <xdr:row>99</xdr:row>
      <xdr:rowOff>148992</xdr:rowOff>
    </xdr:to>
    <xdr:sp macro="" textlink="">
      <xdr:nvSpPr>
        <xdr:cNvPr id="248" name="フローチャート: 判断 247"/>
        <xdr:cNvSpPr/>
      </xdr:nvSpPr>
      <xdr:spPr>
        <a:xfrm>
          <a:off x="1079500" y="170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140119</xdr:rowOff>
    </xdr:from>
    <xdr:ext cx="534377" cy="259045"/>
    <xdr:sp macro="" textlink="">
      <xdr:nvSpPr>
        <xdr:cNvPr id="249" name="テキスト ボックス 248"/>
        <xdr:cNvSpPr txBox="1"/>
      </xdr:nvSpPr>
      <xdr:spPr>
        <a:xfrm>
          <a:off x="863111" y="171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40709</xdr:rowOff>
    </xdr:from>
    <xdr:to>
      <xdr:col>24</xdr:col>
      <xdr:colOff>114300</xdr:colOff>
      <xdr:row>96</xdr:row>
      <xdr:rowOff>142309</xdr:rowOff>
    </xdr:to>
    <xdr:sp macro="" textlink="">
      <xdr:nvSpPr>
        <xdr:cNvPr id="255" name="楕円 254"/>
        <xdr:cNvSpPr/>
      </xdr:nvSpPr>
      <xdr:spPr>
        <a:xfrm>
          <a:off x="4584700" y="164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63586</xdr:rowOff>
    </xdr:from>
    <xdr:ext cx="599010" cy="259045"/>
    <xdr:sp macro="" textlink="">
      <xdr:nvSpPr>
        <xdr:cNvPr id="256" name="扶助費該当値テキスト"/>
        <xdr:cNvSpPr txBox="1"/>
      </xdr:nvSpPr>
      <xdr:spPr>
        <a:xfrm>
          <a:off x="4686300" y="1635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73823</xdr:rowOff>
    </xdr:from>
    <xdr:to>
      <xdr:col>20</xdr:col>
      <xdr:colOff>38100</xdr:colOff>
      <xdr:row>96</xdr:row>
      <xdr:rowOff>3973</xdr:rowOff>
    </xdr:to>
    <xdr:sp macro="" textlink="">
      <xdr:nvSpPr>
        <xdr:cNvPr id="257" name="楕円 256"/>
        <xdr:cNvSpPr/>
      </xdr:nvSpPr>
      <xdr:spPr>
        <a:xfrm>
          <a:off x="3746500" y="163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20500</xdr:rowOff>
    </xdr:from>
    <xdr:ext cx="599010" cy="259045"/>
    <xdr:sp macro="" textlink="">
      <xdr:nvSpPr>
        <xdr:cNvPr id="258" name="テキスト ボックス 257"/>
        <xdr:cNvSpPr txBox="1"/>
      </xdr:nvSpPr>
      <xdr:spPr>
        <a:xfrm>
          <a:off x="3497795" y="161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16869</xdr:rowOff>
    </xdr:from>
    <xdr:to>
      <xdr:col>15</xdr:col>
      <xdr:colOff>101600</xdr:colOff>
      <xdr:row>97</xdr:row>
      <xdr:rowOff>118469</xdr:rowOff>
    </xdr:to>
    <xdr:sp macro="" textlink="">
      <xdr:nvSpPr>
        <xdr:cNvPr id="259" name="楕円 258"/>
        <xdr:cNvSpPr/>
      </xdr:nvSpPr>
      <xdr:spPr>
        <a:xfrm>
          <a:off x="2857500" y="1664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134996</xdr:rowOff>
    </xdr:from>
    <xdr:ext cx="599010" cy="259045"/>
    <xdr:sp macro="" textlink="">
      <xdr:nvSpPr>
        <xdr:cNvPr id="260" name="テキスト ボックス 259"/>
        <xdr:cNvSpPr txBox="1"/>
      </xdr:nvSpPr>
      <xdr:spPr>
        <a:xfrm>
          <a:off x="2608795" y="1642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80931</xdr:rowOff>
    </xdr:from>
    <xdr:to>
      <xdr:col>10</xdr:col>
      <xdr:colOff>165100</xdr:colOff>
      <xdr:row>98</xdr:row>
      <xdr:rowOff>11081</xdr:rowOff>
    </xdr:to>
    <xdr:sp macro="" textlink="">
      <xdr:nvSpPr>
        <xdr:cNvPr id="261" name="楕円 260"/>
        <xdr:cNvSpPr/>
      </xdr:nvSpPr>
      <xdr:spPr>
        <a:xfrm>
          <a:off x="1968500" y="167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27608</xdr:rowOff>
    </xdr:from>
    <xdr:ext cx="599010" cy="259045"/>
    <xdr:sp macro="" textlink="">
      <xdr:nvSpPr>
        <xdr:cNvPr id="262" name="テキスト ボックス 261"/>
        <xdr:cNvSpPr txBox="1"/>
      </xdr:nvSpPr>
      <xdr:spPr>
        <a:xfrm>
          <a:off x="1719795" y="1648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154400</xdr:rowOff>
    </xdr:from>
    <xdr:to>
      <xdr:col>6</xdr:col>
      <xdr:colOff>38100</xdr:colOff>
      <xdr:row>98</xdr:row>
      <xdr:rowOff>84550</xdr:rowOff>
    </xdr:to>
    <xdr:sp macro="" textlink="">
      <xdr:nvSpPr>
        <xdr:cNvPr id="263" name="楕円 262"/>
        <xdr:cNvSpPr/>
      </xdr:nvSpPr>
      <xdr:spPr>
        <a:xfrm>
          <a:off x="1079500" y="167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101077</xdr:rowOff>
    </xdr:from>
    <xdr:ext cx="599010" cy="259045"/>
    <xdr:sp macro="" textlink="">
      <xdr:nvSpPr>
        <xdr:cNvPr id="264" name="テキスト ボックス 263"/>
        <xdr:cNvSpPr txBox="1"/>
      </xdr:nvSpPr>
      <xdr:spPr>
        <a:xfrm>
          <a:off x="830795" y="1656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60820</xdr:rowOff>
    </xdr:from>
    <xdr:to>
      <xdr:col>55</xdr:col>
      <xdr:colOff>0</xdr:colOff>
      <xdr:row>38</xdr:row>
      <xdr:rowOff>120320</xdr:rowOff>
    </xdr:to>
    <xdr:cxnSp macro="">
      <xdr:nvCxnSpPr>
        <xdr:cNvPr id="294" name="直線コネクタ 293"/>
        <xdr:cNvCxnSpPr/>
      </xdr:nvCxnSpPr>
      <xdr:spPr>
        <a:xfrm flipV="1">
          <a:off x="9639300" y="6575920"/>
          <a:ext cx="83820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5" name="補助費等平均値テキスト"/>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62802</xdr:rowOff>
    </xdr:from>
    <xdr:to>
      <xdr:col>50</xdr:col>
      <xdr:colOff>114300</xdr:colOff>
      <xdr:row>38</xdr:row>
      <xdr:rowOff>120320</xdr:rowOff>
    </xdr:to>
    <xdr:cxnSp macro="">
      <xdr:nvCxnSpPr>
        <xdr:cNvPr id="297" name="直線コネクタ 296"/>
        <xdr:cNvCxnSpPr/>
      </xdr:nvCxnSpPr>
      <xdr:spPr>
        <a:xfrm>
          <a:off x="8750300" y="5377752"/>
          <a:ext cx="889000" cy="125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9" name="テキスト ボックス 298"/>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62802</xdr:rowOff>
    </xdr:from>
    <xdr:to>
      <xdr:col>45</xdr:col>
      <xdr:colOff>177800</xdr:colOff>
      <xdr:row>38</xdr:row>
      <xdr:rowOff>163614</xdr:rowOff>
    </xdr:to>
    <xdr:cxnSp macro="">
      <xdr:nvCxnSpPr>
        <xdr:cNvPr id="300" name="直線コネクタ 299"/>
        <xdr:cNvCxnSpPr/>
      </xdr:nvCxnSpPr>
      <xdr:spPr>
        <a:xfrm flipV="1">
          <a:off x="7861300" y="5377752"/>
          <a:ext cx="889000" cy="130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102633</xdr:rowOff>
    </xdr:from>
    <xdr:ext cx="599010" cy="259045"/>
    <xdr:sp macro="" textlink="">
      <xdr:nvSpPr>
        <xdr:cNvPr id="302" name="テキスト ボックス 301"/>
        <xdr:cNvSpPr txBox="1"/>
      </xdr:nvSpPr>
      <xdr:spPr>
        <a:xfrm>
          <a:off x="8450795" y="50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163614</xdr:rowOff>
    </xdr:from>
    <xdr:to>
      <xdr:col>41</xdr:col>
      <xdr:colOff>50800</xdr:colOff>
      <xdr:row>38</xdr:row>
      <xdr:rowOff>167525</xdr:rowOff>
    </xdr:to>
    <xdr:cxnSp macro="">
      <xdr:nvCxnSpPr>
        <xdr:cNvPr id="303" name="直線コネクタ 302"/>
        <xdr:cNvCxnSpPr/>
      </xdr:nvCxnSpPr>
      <xdr:spPr>
        <a:xfrm flipV="1">
          <a:off x="6972300" y="6678714"/>
          <a:ext cx="8890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4" name="フローチャート: 判断 303"/>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53954</xdr:rowOff>
    </xdr:from>
    <xdr:ext cx="534377" cy="259045"/>
    <xdr:sp macro="" textlink="">
      <xdr:nvSpPr>
        <xdr:cNvPr id="305" name="テキスト ボックス 304"/>
        <xdr:cNvSpPr txBox="1"/>
      </xdr:nvSpPr>
      <xdr:spPr>
        <a:xfrm>
          <a:off x="7594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6" name="フローチャート: 判断 305"/>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59529</xdr:rowOff>
    </xdr:from>
    <xdr:ext cx="534377" cy="259045"/>
    <xdr:sp macro="" textlink="">
      <xdr:nvSpPr>
        <xdr:cNvPr id="307" name="テキスト ボックス 306"/>
        <xdr:cNvSpPr txBox="1"/>
      </xdr:nvSpPr>
      <xdr:spPr>
        <a:xfrm>
          <a:off x="6705111" y="67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10020</xdr:rowOff>
    </xdr:from>
    <xdr:to>
      <xdr:col>55</xdr:col>
      <xdr:colOff>50800</xdr:colOff>
      <xdr:row>38</xdr:row>
      <xdr:rowOff>111620</xdr:rowOff>
    </xdr:to>
    <xdr:sp macro="" textlink="">
      <xdr:nvSpPr>
        <xdr:cNvPr id="313" name="楕円 312"/>
        <xdr:cNvSpPr/>
      </xdr:nvSpPr>
      <xdr:spPr>
        <a:xfrm>
          <a:off x="10426700" y="65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159897</xdr:rowOff>
    </xdr:from>
    <xdr:ext cx="534377" cy="259045"/>
    <xdr:sp macro="" textlink="">
      <xdr:nvSpPr>
        <xdr:cNvPr id="314" name="補助費等該当値テキスト"/>
        <xdr:cNvSpPr txBox="1"/>
      </xdr:nvSpPr>
      <xdr:spPr>
        <a:xfrm>
          <a:off x="10528300" y="650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69520</xdr:rowOff>
    </xdr:from>
    <xdr:to>
      <xdr:col>50</xdr:col>
      <xdr:colOff>165100</xdr:colOff>
      <xdr:row>38</xdr:row>
      <xdr:rowOff>171120</xdr:rowOff>
    </xdr:to>
    <xdr:sp macro="" textlink="">
      <xdr:nvSpPr>
        <xdr:cNvPr id="315" name="楕円 314"/>
        <xdr:cNvSpPr/>
      </xdr:nvSpPr>
      <xdr:spPr>
        <a:xfrm>
          <a:off x="9588500" y="65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162247</xdr:rowOff>
    </xdr:from>
    <xdr:ext cx="534377" cy="259045"/>
    <xdr:sp macro="" textlink="">
      <xdr:nvSpPr>
        <xdr:cNvPr id="316" name="テキスト ボックス 315"/>
        <xdr:cNvSpPr txBox="1"/>
      </xdr:nvSpPr>
      <xdr:spPr>
        <a:xfrm>
          <a:off x="9372111" y="66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12002</xdr:rowOff>
    </xdr:from>
    <xdr:to>
      <xdr:col>46</xdr:col>
      <xdr:colOff>38100</xdr:colOff>
      <xdr:row>31</xdr:row>
      <xdr:rowOff>113602</xdr:rowOff>
    </xdr:to>
    <xdr:sp macro="" textlink="">
      <xdr:nvSpPr>
        <xdr:cNvPr id="317" name="楕円 316"/>
        <xdr:cNvSpPr/>
      </xdr:nvSpPr>
      <xdr:spPr>
        <a:xfrm>
          <a:off x="8699500" y="532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104729</xdr:rowOff>
    </xdr:from>
    <xdr:ext cx="599010" cy="259045"/>
    <xdr:sp macro="" textlink="">
      <xdr:nvSpPr>
        <xdr:cNvPr id="318" name="テキスト ボックス 317"/>
        <xdr:cNvSpPr txBox="1"/>
      </xdr:nvSpPr>
      <xdr:spPr>
        <a:xfrm>
          <a:off x="8450795" y="541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112814</xdr:rowOff>
    </xdr:from>
    <xdr:to>
      <xdr:col>41</xdr:col>
      <xdr:colOff>101600</xdr:colOff>
      <xdr:row>39</xdr:row>
      <xdr:rowOff>42964</xdr:rowOff>
    </xdr:to>
    <xdr:sp macro="" textlink="">
      <xdr:nvSpPr>
        <xdr:cNvPr id="319" name="楕円 318"/>
        <xdr:cNvSpPr/>
      </xdr:nvSpPr>
      <xdr:spPr>
        <a:xfrm>
          <a:off x="7810500" y="66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59491</xdr:rowOff>
    </xdr:from>
    <xdr:ext cx="534377" cy="259045"/>
    <xdr:sp macro="" textlink="">
      <xdr:nvSpPr>
        <xdr:cNvPr id="320" name="テキスト ボックス 319"/>
        <xdr:cNvSpPr txBox="1"/>
      </xdr:nvSpPr>
      <xdr:spPr>
        <a:xfrm>
          <a:off x="7594111" y="64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116725</xdr:rowOff>
    </xdr:from>
    <xdr:to>
      <xdr:col>36</xdr:col>
      <xdr:colOff>165100</xdr:colOff>
      <xdr:row>39</xdr:row>
      <xdr:rowOff>46875</xdr:rowOff>
    </xdr:to>
    <xdr:sp macro="" textlink="">
      <xdr:nvSpPr>
        <xdr:cNvPr id="321" name="楕円 320"/>
        <xdr:cNvSpPr/>
      </xdr:nvSpPr>
      <xdr:spPr>
        <a:xfrm>
          <a:off x="6921500" y="66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63403</xdr:rowOff>
    </xdr:from>
    <xdr:ext cx="534377" cy="259045"/>
    <xdr:sp macro="" textlink="">
      <xdr:nvSpPr>
        <xdr:cNvPr id="322" name="テキスト ボックス 321"/>
        <xdr:cNvSpPr txBox="1"/>
      </xdr:nvSpPr>
      <xdr:spPr>
        <a:xfrm>
          <a:off x="6705111" y="640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73482</xdr:rowOff>
    </xdr:from>
    <xdr:to>
      <xdr:col>54</xdr:col>
      <xdr:colOff>189865</xdr:colOff>
      <xdr:row>58</xdr:row>
      <xdr:rowOff>82245</xdr:rowOff>
    </xdr:to>
    <xdr:cxnSp macro="">
      <xdr:nvCxnSpPr>
        <xdr:cNvPr id="348" name="直線コネクタ 347"/>
        <xdr:cNvCxnSpPr/>
      </xdr:nvCxnSpPr>
      <xdr:spPr>
        <a:xfrm flipV="1">
          <a:off x="10475595" y="8988882"/>
          <a:ext cx="1270" cy="1037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86072</xdr:rowOff>
    </xdr:from>
    <xdr:ext cx="534377" cy="259045"/>
    <xdr:sp macro="" textlink="">
      <xdr:nvSpPr>
        <xdr:cNvPr id="349" name="普通建設事業費最小値テキスト"/>
        <xdr:cNvSpPr txBox="1"/>
      </xdr:nvSpPr>
      <xdr:spPr>
        <a:xfrm>
          <a:off x="10528300"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82245</xdr:rowOff>
    </xdr:from>
    <xdr:to>
      <xdr:col>55</xdr:col>
      <xdr:colOff>88900</xdr:colOff>
      <xdr:row>58</xdr:row>
      <xdr:rowOff>82245</xdr:rowOff>
    </xdr:to>
    <xdr:cxnSp macro="">
      <xdr:nvCxnSpPr>
        <xdr:cNvPr id="350" name="直線コネクタ 349"/>
        <xdr:cNvCxnSpPr/>
      </xdr:nvCxnSpPr>
      <xdr:spPr>
        <a:xfrm>
          <a:off x="10388600" y="100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20159</xdr:rowOff>
    </xdr:from>
    <xdr:ext cx="599010" cy="259045"/>
    <xdr:sp macro="" textlink="">
      <xdr:nvSpPr>
        <xdr:cNvPr id="351" name="普通建設事業費最大値テキスト"/>
        <xdr:cNvSpPr txBox="1"/>
      </xdr:nvSpPr>
      <xdr:spPr>
        <a:xfrm>
          <a:off x="10528300" y="8764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73482</xdr:rowOff>
    </xdr:from>
    <xdr:to>
      <xdr:col>55</xdr:col>
      <xdr:colOff>88900</xdr:colOff>
      <xdr:row>52</xdr:row>
      <xdr:rowOff>73482</xdr:rowOff>
    </xdr:to>
    <xdr:cxnSp macro="">
      <xdr:nvCxnSpPr>
        <xdr:cNvPr id="352" name="直線コネクタ 351"/>
        <xdr:cNvCxnSpPr/>
      </xdr:nvCxnSpPr>
      <xdr:spPr>
        <a:xfrm>
          <a:off x="10388600" y="898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89321</xdr:rowOff>
    </xdr:from>
    <xdr:to>
      <xdr:col>55</xdr:col>
      <xdr:colOff>0</xdr:colOff>
      <xdr:row>53</xdr:row>
      <xdr:rowOff>171301</xdr:rowOff>
    </xdr:to>
    <xdr:cxnSp macro="">
      <xdr:nvCxnSpPr>
        <xdr:cNvPr id="353" name="直線コネクタ 352"/>
        <xdr:cNvCxnSpPr/>
      </xdr:nvCxnSpPr>
      <xdr:spPr>
        <a:xfrm flipV="1">
          <a:off x="9639300" y="9176171"/>
          <a:ext cx="838200" cy="8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24372</xdr:rowOff>
    </xdr:from>
    <xdr:ext cx="534377" cy="259045"/>
    <xdr:sp macro="" textlink="">
      <xdr:nvSpPr>
        <xdr:cNvPr id="354" name="普通建設事業費平均値テキスト"/>
        <xdr:cNvSpPr txBox="1"/>
      </xdr:nvSpPr>
      <xdr:spPr>
        <a:xfrm>
          <a:off x="10528300" y="962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45945</xdr:rowOff>
    </xdr:from>
    <xdr:to>
      <xdr:col>55</xdr:col>
      <xdr:colOff>50800</xdr:colOff>
      <xdr:row>56</xdr:row>
      <xdr:rowOff>147545</xdr:rowOff>
    </xdr:to>
    <xdr:sp macro="" textlink="">
      <xdr:nvSpPr>
        <xdr:cNvPr id="355" name="フローチャート: 判断 354"/>
        <xdr:cNvSpPr/>
      </xdr:nvSpPr>
      <xdr:spPr>
        <a:xfrm>
          <a:off x="10426700" y="96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148148</xdr:rowOff>
    </xdr:from>
    <xdr:to>
      <xdr:col>50</xdr:col>
      <xdr:colOff>114300</xdr:colOff>
      <xdr:row>53</xdr:row>
      <xdr:rowOff>171301</xdr:rowOff>
    </xdr:to>
    <xdr:cxnSp macro="">
      <xdr:nvCxnSpPr>
        <xdr:cNvPr id="356" name="直線コネクタ 355"/>
        <xdr:cNvCxnSpPr/>
      </xdr:nvCxnSpPr>
      <xdr:spPr>
        <a:xfrm>
          <a:off x="8750300" y="9234998"/>
          <a:ext cx="889000" cy="2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38771</xdr:rowOff>
    </xdr:from>
    <xdr:to>
      <xdr:col>50</xdr:col>
      <xdr:colOff>165100</xdr:colOff>
      <xdr:row>56</xdr:row>
      <xdr:rowOff>140371</xdr:rowOff>
    </xdr:to>
    <xdr:sp macro="" textlink="">
      <xdr:nvSpPr>
        <xdr:cNvPr id="357" name="フローチャート: 判断 356"/>
        <xdr:cNvSpPr/>
      </xdr:nvSpPr>
      <xdr:spPr>
        <a:xfrm>
          <a:off x="9588500" y="963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131498</xdr:rowOff>
    </xdr:from>
    <xdr:ext cx="534377" cy="259045"/>
    <xdr:sp macro="" textlink="">
      <xdr:nvSpPr>
        <xdr:cNvPr id="358" name="テキスト ボックス 357"/>
        <xdr:cNvSpPr txBox="1"/>
      </xdr:nvSpPr>
      <xdr:spPr>
        <a:xfrm>
          <a:off x="9372111" y="97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92750</xdr:rowOff>
    </xdr:from>
    <xdr:to>
      <xdr:col>45</xdr:col>
      <xdr:colOff>177800</xdr:colOff>
      <xdr:row>53</xdr:row>
      <xdr:rowOff>148148</xdr:rowOff>
    </xdr:to>
    <xdr:cxnSp macro="">
      <xdr:nvCxnSpPr>
        <xdr:cNvPr id="359" name="直線コネクタ 358"/>
        <xdr:cNvCxnSpPr/>
      </xdr:nvCxnSpPr>
      <xdr:spPr>
        <a:xfrm>
          <a:off x="7861300" y="9008150"/>
          <a:ext cx="889000" cy="22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165743</xdr:rowOff>
    </xdr:from>
    <xdr:to>
      <xdr:col>46</xdr:col>
      <xdr:colOff>38100</xdr:colOff>
      <xdr:row>56</xdr:row>
      <xdr:rowOff>95893</xdr:rowOff>
    </xdr:to>
    <xdr:sp macro="" textlink="">
      <xdr:nvSpPr>
        <xdr:cNvPr id="360" name="フローチャート: 判断 359"/>
        <xdr:cNvSpPr/>
      </xdr:nvSpPr>
      <xdr:spPr>
        <a:xfrm>
          <a:off x="8699500" y="959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87020</xdr:rowOff>
    </xdr:from>
    <xdr:ext cx="534377" cy="259045"/>
    <xdr:sp macro="" textlink="">
      <xdr:nvSpPr>
        <xdr:cNvPr id="361" name="テキスト ボックス 360"/>
        <xdr:cNvSpPr txBox="1"/>
      </xdr:nvSpPr>
      <xdr:spPr>
        <a:xfrm>
          <a:off x="8483111" y="96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27980</xdr:rowOff>
    </xdr:from>
    <xdr:to>
      <xdr:col>41</xdr:col>
      <xdr:colOff>50800</xdr:colOff>
      <xdr:row>52</xdr:row>
      <xdr:rowOff>92750</xdr:rowOff>
    </xdr:to>
    <xdr:cxnSp macro="">
      <xdr:nvCxnSpPr>
        <xdr:cNvPr id="362" name="直線コネクタ 361"/>
        <xdr:cNvCxnSpPr/>
      </xdr:nvCxnSpPr>
      <xdr:spPr>
        <a:xfrm>
          <a:off x="6972300" y="8600480"/>
          <a:ext cx="8890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61305</xdr:rowOff>
    </xdr:from>
    <xdr:to>
      <xdr:col>41</xdr:col>
      <xdr:colOff>101600</xdr:colOff>
      <xdr:row>56</xdr:row>
      <xdr:rowOff>162905</xdr:rowOff>
    </xdr:to>
    <xdr:sp macro="" textlink="">
      <xdr:nvSpPr>
        <xdr:cNvPr id="363" name="フローチャート: 判断 362"/>
        <xdr:cNvSpPr/>
      </xdr:nvSpPr>
      <xdr:spPr>
        <a:xfrm>
          <a:off x="7810500" y="96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154032</xdr:rowOff>
    </xdr:from>
    <xdr:ext cx="534377" cy="259045"/>
    <xdr:sp macro="" textlink="">
      <xdr:nvSpPr>
        <xdr:cNvPr id="364" name="テキスト ボックス 363"/>
        <xdr:cNvSpPr txBox="1"/>
      </xdr:nvSpPr>
      <xdr:spPr>
        <a:xfrm>
          <a:off x="7594111" y="97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72332</xdr:rowOff>
    </xdr:from>
    <xdr:to>
      <xdr:col>36</xdr:col>
      <xdr:colOff>165100</xdr:colOff>
      <xdr:row>57</xdr:row>
      <xdr:rowOff>2482</xdr:rowOff>
    </xdr:to>
    <xdr:sp macro="" textlink="">
      <xdr:nvSpPr>
        <xdr:cNvPr id="365" name="フローチャート: 判断 364"/>
        <xdr:cNvSpPr/>
      </xdr:nvSpPr>
      <xdr:spPr>
        <a:xfrm>
          <a:off x="6921500" y="9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165059</xdr:rowOff>
    </xdr:from>
    <xdr:ext cx="534377" cy="259045"/>
    <xdr:sp macro="" textlink="">
      <xdr:nvSpPr>
        <xdr:cNvPr id="366" name="テキスト ボックス 365"/>
        <xdr:cNvSpPr txBox="1"/>
      </xdr:nvSpPr>
      <xdr:spPr>
        <a:xfrm>
          <a:off x="6705111" y="97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38521</xdr:rowOff>
    </xdr:from>
    <xdr:to>
      <xdr:col>55</xdr:col>
      <xdr:colOff>50800</xdr:colOff>
      <xdr:row>53</xdr:row>
      <xdr:rowOff>140121</xdr:rowOff>
    </xdr:to>
    <xdr:sp macro="" textlink="">
      <xdr:nvSpPr>
        <xdr:cNvPr id="372" name="楕円 371"/>
        <xdr:cNvSpPr/>
      </xdr:nvSpPr>
      <xdr:spPr>
        <a:xfrm>
          <a:off x="10426700" y="912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61398</xdr:rowOff>
    </xdr:from>
    <xdr:ext cx="534377" cy="259045"/>
    <xdr:sp macro="" textlink="">
      <xdr:nvSpPr>
        <xdr:cNvPr id="373" name="普通建設事業費該当値テキスト"/>
        <xdr:cNvSpPr txBox="1"/>
      </xdr:nvSpPr>
      <xdr:spPr>
        <a:xfrm>
          <a:off x="10528300" y="897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120501</xdr:rowOff>
    </xdr:from>
    <xdr:to>
      <xdr:col>50</xdr:col>
      <xdr:colOff>165100</xdr:colOff>
      <xdr:row>54</xdr:row>
      <xdr:rowOff>50651</xdr:rowOff>
    </xdr:to>
    <xdr:sp macro="" textlink="">
      <xdr:nvSpPr>
        <xdr:cNvPr id="374" name="楕円 373"/>
        <xdr:cNvSpPr/>
      </xdr:nvSpPr>
      <xdr:spPr>
        <a:xfrm>
          <a:off x="9588500" y="920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67178</xdr:rowOff>
    </xdr:from>
    <xdr:ext cx="534377" cy="259045"/>
    <xdr:sp macro="" textlink="">
      <xdr:nvSpPr>
        <xdr:cNvPr id="375" name="テキスト ボックス 374"/>
        <xdr:cNvSpPr txBox="1"/>
      </xdr:nvSpPr>
      <xdr:spPr>
        <a:xfrm>
          <a:off x="9372111" y="89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97348</xdr:rowOff>
    </xdr:from>
    <xdr:to>
      <xdr:col>46</xdr:col>
      <xdr:colOff>38100</xdr:colOff>
      <xdr:row>54</xdr:row>
      <xdr:rowOff>27498</xdr:rowOff>
    </xdr:to>
    <xdr:sp macro="" textlink="">
      <xdr:nvSpPr>
        <xdr:cNvPr id="376" name="楕円 375"/>
        <xdr:cNvSpPr/>
      </xdr:nvSpPr>
      <xdr:spPr>
        <a:xfrm>
          <a:off x="8699500" y="91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44025</xdr:rowOff>
    </xdr:from>
    <xdr:ext cx="534377" cy="259045"/>
    <xdr:sp macro="" textlink="">
      <xdr:nvSpPr>
        <xdr:cNvPr id="377" name="テキスト ボックス 376"/>
        <xdr:cNvSpPr txBox="1"/>
      </xdr:nvSpPr>
      <xdr:spPr>
        <a:xfrm>
          <a:off x="8483111" y="895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41950</xdr:rowOff>
    </xdr:from>
    <xdr:to>
      <xdr:col>41</xdr:col>
      <xdr:colOff>101600</xdr:colOff>
      <xdr:row>52</xdr:row>
      <xdr:rowOff>143550</xdr:rowOff>
    </xdr:to>
    <xdr:sp macro="" textlink="">
      <xdr:nvSpPr>
        <xdr:cNvPr id="378" name="楕円 377"/>
        <xdr:cNvSpPr/>
      </xdr:nvSpPr>
      <xdr:spPr>
        <a:xfrm>
          <a:off x="7810500" y="89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160077</xdr:rowOff>
    </xdr:from>
    <xdr:ext cx="599010" cy="259045"/>
    <xdr:sp macro="" textlink="">
      <xdr:nvSpPr>
        <xdr:cNvPr id="379" name="テキスト ボックス 378"/>
        <xdr:cNvSpPr txBox="1"/>
      </xdr:nvSpPr>
      <xdr:spPr>
        <a:xfrm>
          <a:off x="7561795" y="873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148630</xdr:rowOff>
    </xdr:from>
    <xdr:to>
      <xdr:col>36</xdr:col>
      <xdr:colOff>165100</xdr:colOff>
      <xdr:row>50</xdr:row>
      <xdr:rowOff>78780</xdr:rowOff>
    </xdr:to>
    <xdr:sp macro="" textlink="">
      <xdr:nvSpPr>
        <xdr:cNvPr id="380" name="楕円 379"/>
        <xdr:cNvSpPr/>
      </xdr:nvSpPr>
      <xdr:spPr>
        <a:xfrm>
          <a:off x="6921500" y="85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95307</xdr:rowOff>
    </xdr:from>
    <xdr:ext cx="599010" cy="259045"/>
    <xdr:sp macro="" textlink="">
      <xdr:nvSpPr>
        <xdr:cNvPr id="381" name="テキスト ボックス 380"/>
        <xdr:cNvSpPr txBox="1"/>
      </xdr:nvSpPr>
      <xdr:spPr>
        <a:xfrm>
          <a:off x="6672795" y="832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32315</xdr:rowOff>
    </xdr:from>
    <xdr:to>
      <xdr:col>54</xdr:col>
      <xdr:colOff>189865</xdr:colOff>
      <xdr:row>79</xdr:row>
      <xdr:rowOff>31762</xdr:rowOff>
    </xdr:to>
    <xdr:cxnSp macro="">
      <xdr:nvCxnSpPr>
        <xdr:cNvPr id="405" name="直線コネクタ 404"/>
        <xdr:cNvCxnSpPr/>
      </xdr:nvCxnSpPr>
      <xdr:spPr>
        <a:xfrm flipV="1">
          <a:off x="10475595" y="12548165"/>
          <a:ext cx="1270" cy="102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35589</xdr:rowOff>
    </xdr:from>
    <xdr:ext cx="378565" cy="259045"/>
    <xdr:sp macro="" textlink="">
      <xdr:nvSpPr>
        <xdr:cNvPr id="406" name="普通建設事業費 （ うち新規整備　）最小値テキスト"/>
        <xdr:cNvSpPr txBox="1"/>
      </xdr:nvSpPr>
      <xdr:spPr>
        <a:xfrm>
          <a:off x="10528300" y="13580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31762</xdr:rowOff>
    </xdr:from>
    <xdr:to>
      <xdr:col>55</xdr:col>
      <xdr:colOff>88900</xdr:colOff>
      <xdr:row>79</xdr:row>
      <xdr:rowOff>31762</xdr:rowOff>
    </xdr:to>
    <xdr:cxnSp macro="">
      <xdr:nvCxnSpPr>
        <xdr:cNvPr id="407" name="直線コネクタ 406"/>
        <xdr:cNvCxnSpPr/>
      </xdr:nvCxnSpPr>
      <xdr:spPr>
        <a:xfrm>
          <a:off x="10388600" y="135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150442</xdr:rowOff>
    </xdr:from>
    <xdr:ext cx="534377" cy="259045"/>
    <xdr:sp macro="" textlink="">
      <xdr:nvSpPr>
        <xdr:cNvPr id="408" name="普通建設事業費 （ うち新規整備　）最大値テキスト"/>
        <xdr:cNvSpPr txBox="1"/>
      </xdr:nvSpPr>
      <xdr:spPr>
        <a:xfrm>
          <a:off x="10528300" y="1232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32315</xdr:rowOff>
    </xdr:from>
    <xdr:to>
      <xdr:col>55</xdr:col>
      <xdr:colOff>88900</xdr:colOff>
      <xdr:row>73</xdr:row>
      <xdr:rowOff>32315</xdr:rowOff>
    </xdr:to>
    <xdr:cxnSp macro="">
      <xdr:nvCxnSpPr>
        <xdr:cNvPr id="409" name="直線コネクタ 408"/>
        <xdr:cNvCxnSpPr/>
      </xdr:nvCxnSpPr>
      <xdr:spPr>
        <a:xfrm>
          <a:off x="10388600" y="1254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32315</xdr:rowOff>
    </xdr:from>
    <xdr:to>
      <xdr:col>55</xdr:col>
      <xdr:colOff>0</xdr:colOff>
      <xdr:row>74</xdr:row>
      <xdr:rowOff>34734</xdr:rowOff>
    </xdr:to>
    <xdr:cxnSp macro="">
      <xdr:nvCxnSpPr>
        <xdr:cNvPr id="410" name="直線コネクタ 409"/>
        <xdr:cNvCxnSpPr/>
      </xdr:nvCxnSpPr>
      <xdr:spPr>
        <a:xfrm flipV="1">
          <a:off x="9639300" y="12548165"/>
          <a:ext cx="838200" cy="17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78052</xdr:rowOff>
    </xdr:from>
    <xdr:ext cx="534377" cy="259045"/>
    <xdr:sp macro="" textlink="">
      <xdr:nvSpPr>
        <xdr:cNvPr id="411" name="普通建設事業費 （ うち新規整備　）平均値テキスト"/>
        <xdr:cNvSpPr txBox="1"/>
      </xdr:nvSpPr>
      <xdr:spPr>
        <a:xfrm>
          <a:off x="10528300" y="1327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99625</xdr:rowOff>
    </xdr:from>
    <xdr:to>
      <xdr:col>55</xdr:col>
      <xdr:colOff>50800</xdr:colOff>
      <xdr:row>78</xdr:row>
      <xdr:rowOff>29775</xdr:rowOff>
    </xdr:to>
    <xdr:sp macro="" textlink="">
      <xdr:nvSpPr>
        <xdr:cNvPr id="412" name="フローチャート: 判断 411"/>
        <xdr:cNvSpPr/>
      </xdr:nvSpPr>
      <xdr:spPr>
        <a:xfrm>
          <a:off x="10426700" y="1330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116363</xdr:rowOff>
    </xdr:from>
    <xdr:to>
      <xdr:col>50</xdr:col>
      <xdr:colOff>114300</xdr:colOff>
      <xdr:row>74</xdr:row>
      <xdr:rowOff>34734</xdr:rowOff>
    </xdr:to>
    <xdr:cxnSp macro="">
      <xdr:nvCxnSpPr>
        <xdr:cNvPr id="413" name="直線コネクタ 412"/>
        <xdr:cNvCxnSpPr/>
      </xdr:nvCxnSpPr>
      <xdr:spPr>
        <a:xfrm>
          <a:off x="8750300" y="12632213"/>
          <a:ext cx="889000" cy="8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88481</xdr:rowOff>
    </xdr:from>
    <xdr:to>
      <xdr:col>50</xdr:col>
      <xdr:colOff>165100</xdr:colOff>
      <xdr:row>78</xdr:row>
      <xdr:rowOff>18631</xdr:rowOff>
    </xdr:to>
    <xdr:sp macro="" textlink="">
      <xdr:nvSpPr>
        <xdr:cNvPr id="414" name="フローチャート: 判断 413"/>
        <xdr:cNvSpPr/>
      </xdr:nvSpPr>
      <xdr:spPr>
        <a:xfrm>
          <a:off x="9588500" y="132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9758</xdr:rowOff>
    </xdr:from>
    <xdr:ext cx="534377" cy="259045"/>
    <xdr:sp macro="" textlink="">
      <xdr:nvSpPr>
        <xdr:cNvPr id="415" name="テキスト ボックス 414"/>
        <xdr:cNvSpPr txBox="1"/>
      </xdr:nvSpPr>
      <xdr:spPr>
        <a:xfrm>
          <a:off x="9372111" y="1338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138919</xdr:rowOff>
    </xdr:from>
    <xdr:to>
      <xdr:col>45</xdr:col>
      <xdr:colOff>177800</xdr:colOff>
      <xdr:row>73</xdr:row>
      <xdr:rowOff>116363</xdr:rowOff>
    </xdr:to>
    <xdr:cxnSp macro="">
      <xdr:nvCxnSpPr>
        <xdr:cNvPr id="416" name="直線コネクタ 415"/>
        <xdr:cNvCxnSpPr/>
      </xdr:nvCxnSpPr>
      <xdr:spPr>
        <a:xfrm>
          <a:off x="7861300" y="12140419"/>
          <a:ext cx="889000" cy="49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73583</xdr:rowOff>
    </xdr:from>
    <xdr:to>
      <xdr:col>46</xdr:col>
      <xdr:colOff>38100</xdr:colOff>
      <xdr:row>78</xdr:row>
      <xdr:rowOff>3733</xdr:rowOff>
    </xdr:to>
    <xdr:sp macro="" textlink="">
      <xdr:nvSpPr>
        <xdr:cNvPr id="417" name="フローチャート: 判断 416"/>
        <xdr:cNvSpPr/>
      </xdr:nvSpPr>
      <xdr:spPr>
        <a:xfrm>
          <a:off x="8699500" y="1327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166310</xdr:rowOff>
    </xdr:from>
    <xdr:ext cx="534377" cy="259045"/>
    <xdr:sp macro="" textlink="">
      <xdr:nvSpPr>
        <xdr:cNvPr id="418" name="テキスト ボックス 417"/>
        <xdr:cNvSpPr txBox="1"/>
      </xdr:nvSpPr>
      <xdr:spPr>
        <a:xfrm>
          <a:off x="8483111" y="1336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138919</xdr:rowOff>
    </xdr:from>
    <xdr:to>
      <xdr:col>41</xdr:col>
      <xdr:colOff>50800</xdr:colOff>
      <xdr:row>72</xdr:row>
      <xdr:rowOff>51460</xdr:rowOff>
    </xdr:to>
    <xdr:cxnSp macro="">
      <xdr:nvCxnSpPr>
        <xdr:cNvPr id="419" name="直線コネクタ 418"/>
        <xdr:cNvCxnSpPr/>
      </xdr:nvCxnSpPr>
      <xdr:spPr>
        <a:xfrm flipV="1">
          <a:off x="6972300" y="12140419"/>
          <a:ext cx="889000" cy="25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95225</xdr:rowOff>
    </xdr:from>
    <xdr:to>
      <xdr:col>41</xdr:col>
      <xdr:colOff>101600</xdr:colOff>
      <xdr:row>78</xdr:row>
      <xdr:rowOff>25375</xdr:rowOff>
    </xdr:to>
    <xdr:sp macro="" textlink="">
      <xdr:nvSpPr>
        <xdr:cNvPr id="420" name="フローチャート: 判断 419"/>
        <xdr:cNvSpPr/>
      </xdr:nvSpPr>
      <xdr:spPr>
        <a:xfrm>
          <a:off x="78105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16502</xdr:rowOff>
    </xdr:from>
    <xdr:ext cx="534377" cy="259045"/>
    <xdr:sp macro="" textlink="">
      <xdr:nvSpPr>
        <xdr:cNvPr id="421" name="テキスト ボックス 420"/>
        <xdr:cNvSpPr txBox="1"/>
      </xdr:nvSpPr>
      <xdr:spPr>
        <a:xfrm>
          <a:off x="7594111" y="133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126276</xdr:rowOff>
    </xdr:from>
    <xdr:to>
      <xdr:col>36</xdr:col>
      <xdr:colOff>165100</xdr:colOff>
      <xdr:row>78</xdr:row>
      <xdr:rowOff>56426</xdr:rowOff>
    </xdr:to>
    <xdr:sp macro="" textlink="">
      <xdr:nvSpPr>
        <xdr:cNvPr id="422" name="フローチャート: 判断 421"/>
        <xdr:cNvSpPr/>
      </xdr:nvSpPr>
      <xdr:spPr>
        <a:xfrm>
          <a:off x="6921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47553</xdr:rowOff>
    </xdr:from>
    <xdr:ext cx="534377" cy="259045"/>
    <xdr:sp macro="" textlink="">
      <xdr:nvSpPr>
        <xdr:cNvPr id="423" name="テキスト ボックス 422"/>
        <xdr:cNvSpPr txBox="1"/>
      </xdr:nvSpPr>
      <xdr:spPr>
        <a:xfrm>
          <a:off x="6705111" y="1342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152965</xdr:rowOff>
    </xdr:from>
    <xdr:to>
      <xdr:col>55</xdr:col>
      <xdr:colOff>50800</xdr:colOff>
      <xdr:row>73</xdr:row>
      <xdr:rowOff>83115</xdr:rowOff>
    </xdr:to>
    <xdr:sp macro="" textlink="">
      <xdr:nvSpPr>
        <xdr:cNvPr id="429" name="楕円 428"/>
        <xdr:cNvSpPr/>
      </xdr:nvSpPr>
      <xdr:spPr>
        <a:xfrm>
          <a:off x="10426700" y="1249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105992</xdr:rowOff>
    </xdr:from>
    <xdr:ext cx="534377" cy="259045"/>
    <xdr:sp macro="" textlink="">
      <xdr:nvSpPr>
        <xdr:cNvPr id="430" name="普通建設事業費 （ うち新規整備　）該当値テキスト"/>
        <xdr:cNvSpPr txBox="1"/>
      </xdr:nvSpPr>
      <xdr:spPr>
        <a:xfrm>
          <a:off x="10528300" y="1245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155384</xdr:rowOff>
    </xdr:from>
    <xdr:to>
      <xdr:col>50</xdr:col>
      <xdr:colOff>165100</xdr:colOff>
      <xdr:row>74</xdr:row>
      <xdr:rowOff>85534</xdr:rowOff>
    </xdr:to>
    <xdr:sp macro="" textlink="">
      <xdr:nvSpPr>
        <xdr:cNvPr id="431" name="楕円 430"/>
        <xdr:cNvSpPr/>
      </xdr:nvSpPr>
      <xdr:spPr>
        <a:xfrm>
          <a:off x="9588500" y="126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102061</xdr:rowOff>
    </xdr:from>
    <xdr:ext cx="534377" cy="259045"/>
    <xdr:sp macro="" textlink="">
      <xdr:nvSpPr>
        <xdr:cNvPr id="432" name="テキスト ボックス 431"/>
        <xdr:cNvSpPr txBox="1"/>
      </xdr:nvSpPr>
      <xdr:spPr>
        <a:xfrm>
          <a:off x="9372111" y="1244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65563</xdr:rowOff>
    </xdr:from>
    <xdr:to>
      <xdr:col>46</xdr:col>
      <xdr:colOff>38100</xdr:colOff>
      <xdr:row>73</xdr:row>
      <xdr:rowOff>167163</xdr:rowOff>
    </xdr:to>
    <xdr:sp macro="" textlink="">
      <xdr:nvSpPr>
        <xdr:cNvPr id="433" name="楕円 432"/>
        <xdr:cNvSpPr/>
      </xdr:nvSpPr>
      <xdr:spPr>
        <a:xfrm>
          <a:off x="8699500" y="1258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12240</xdr:rowOff>
    </xdr:from>
    <xdr:ext cx="534377" cy="259045"/>
    <xdr:sp macro="" textlink="">
      <xdr:nvSpPr>
        <xdr:cNvPr id="434" name="テキスト ボックス 433"/>
        <xdr:cNvSpPr txBox="1"/>
      </xdr:nvSpPr>
      <xdr:spPr>
        <a:xfrm>
          <a:off x="8483111" y="123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88119</xdr:rowOff>
    </xdr:from>
    <xdr:to>
      <xdr:col>41</xdr:col>
      <xdr:colOff>101600</xdr:colOff>
      <xdr:row>71</xdr:row>
      <xdr:rowOff>18269</xdr:rowOff>
    </xdr:to>
    <xdr:sp macro="" textlink="">
      <xdr:nvSpPr>
        <xdr:cNvPr id="435" name="楕円 434"/>
        <xdr:cNvSpPr/>
      </xdr:nvSpPr>
      <xdr:spPr>
        <a:xfrm>
          <a:off x="7810500" y="120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34796</xdr:rowOff>
    </xdr:from>
    <xdr:ext cx="534377" cy="259045"/>
    <xdr:sp macro="" textlink="">
      <xdr:nvSpPr>
        <xdr:cNvPr id="436" name="テキスト ボックス 435"/>
        <xdr:cNvSpPr txBox="1"/>
      </xdr:nvSpPr>
      <xdr:spPr>
        <a:xfrm>
          <a:off x="7594111" y="118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660</xdr:rowOff>
    </xdr:from>
    <xdr:to>
      <xdr:col>36</xdr:col>
      <xdr:colOff>165100</xdr:colOff>
      <xdr:row>72</xdr:row>
      <xdr:rowOff>102260</xdr:rowOff>
    </xdr:to>
    <xdr:sp macro="" textlink="">
      <xdr:nvSpPr>
        <xdr:cNvPr id="437" name="楕円 436"/>
        <xdr:cNvSpPr/>
      </xdr:nvSpPr>
      <xdr:spPr>
        <a:xfrm>
          <a:off x="6921500" y="123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118787</xdr:rowOff>
    </xdr:from>
    <xdr:ext cx="534377" cy="259045"/>
    <xdr:sp macro="" textlink="">
      <xdr:nvSpPr>
        <xdr:cNvPr id="438" name="テキスト ボックス 437"/>
        <xdr:cNvSpPr txBox="1"/>
      </xdr:nvSpPr>
      <xdr:spPr>
        <a:xfrm>
          <a:off x="6705111" y="121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109468</xdr:rowOff>
    </xdr:from>
    <xdr:to>
      <xdr:col>54</xdr:col>
      <xdr:colOff>189865</xdr:colOff>
      <xdr:row>98</xdr:row>
      <xdr:rowOff>120383</xdr:rowOff>
    </xdr:to>
    <xdr:cxnSp macro="">
      <xdr:nvCxnSpPr>
        <xdr:cNvPr id="462" name="直線コネクタ 461"/>
        <xdr:cNvCxnSpPr/>
      </xdr:nvCxnSpPr>
      <xdr:spPr>
        <a:xfrm flipV="1">
          <a:off x="10475595" y="15882868"/>
          <a:ext cx="1270" cy="103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124210</xdr:rowOff>
    </xdr:from>
    <xdr:ext cx="469744" cy="259045"/>
    <xdr:sp macro="" textlink="">
      <xdr:nvSpPr>
        <xdr:cNvPr id="463" name="普通建設事業費 （ うち更新整備　）最小値テキスト"/>
        <xdr:cNvSpPr txBox="1"/>
      </xdr:nvSpPr>
      <xdr:spPr>
        <a:xfrm>
          <a:off x="10528300" y="1692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120383</xdr:rowOff>
    </xdr:from>
    <xdr:to>
      <xdr:col>55</xdr:col>
      <xdr:colOff>88900</xdr:colOff>
      <xdr:row>98</xdr:row>
      <xdr:rowOff>120383</xdr:rowOff>
    </xdr:to>
    <xdr:cxnSp macro="">
      <xdr:nvCxnSpPr>
        <xdr:cNvPr id="464" name="直線コネクタ 463"/>
        <xdr:cNvCxnSpPr/>
      </xdr:nvCxnSpPr>
      <xdr:spPr>
        <a:xfrm>
          <a:off x="10388600" y="16922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56145</xdr:rowOff>
    </xdr:from>
    <xdr:ext cx="534377" cy="259045"/>
    <xdr:sp macro="" textlink="">
      <xdr:nvSpPr>
        <xdr:cNvPr id="465" name="普通建設事業費 （ うち更新整備　）最大値テキスト"/>
        <xdr:cNvSpPr txBox="1"/>
      </xdr:nvSpPr>
      <xdr:spPr>
        <a:xfrm>
          <a:off x="10528300" y="156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109468</xdr:rowOff>
    </xdr:from>
    <xdr:to>
      <xdr:col>55</xdr:col>
      <xdr:colOff>88900</xdr:colOff>
      <xdr:row>92</xdr:row>
      <xdr:rowOff>109468</xdr:rowOff>
    </xdr:to>
    <xdr:cxnSp macro="">
      <xdr:nvCxnSpPr>
        <xdr:cNvPr id="466" name="直線コネクタ 465"/>
        <xdr:cNvCxnSpPr/>
      </xdr:nvCxnSpPr>
      <xdr:spPr>
        <a:xfrm>
          <a:off x="10388600" y="1588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131699</xdr:rowOff>
    </xdr:from>
    <xdr:to>
      <xdr:col>55</xdr:col>
      <xdr:colOff>0</xdr:colOff>
      <xdr:row>97</xdr:row>
      <xdr:rowOff>1815</xdr:rowOff>
    </xdr:to>
    <xdr:cxnSp macro="">
      <xdr:nvCxnSpPr>
        <xdr:cNvPr id="467" name="直線コネクタ 466"/>
        <xdr:cNvCxnSpPr/>
      </xdr:nvCxnSpPr>
      <xdr:spPr>
        <a:xfrm>
          <a:off x="9639300" y="16590899"/>
          <a:ext cx="838200" cy="4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27328</xdr:rowOff>
    </xdr:from>
    <xdr:ext cx="534377" cy="259045"/>
    <xdr:sp macro="" textlink="">
      <xdr:nvSpPr>
        <xdr:cNvPr id="468" name="普通建設事業費 （ うち更新整備　）平均値テキスト"/>
        <xdr:cNvSpPr txBox="1"/>
      </xdr:nvSpPr>
      <xdr:spPr>
        <a:xfrm>
          <a:off x="10528300" y="16315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4451</xdr:rowOff>
    </xdr:from>
    <xdr:to>
      <xdr:col>55</xdr:col>
      <xdr:colOff>50800</xdr:colOff>
      <xdr:row>96</xdr:row>
      <xdr:rowOff>106051</xdr:rowOff>
    </xdr:to>
    <xdr:sp macro="" textlink="">
      <xdr:nvSpPr>
        <xdr:cNvPr id="469" name="フローチャート: 判断 468"/>
        <xdr:cNvSpPr/>
      </xdr:nvSpPr>
      <xdr:spPr>
        <a:xfrm>
          <a:off x="104267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91408</xdr:rowOff>
    </xdr:from>
    <xdr:to>
      <xdr:col>50</xdr:col>
      <xdr:colOff>114300</xdr:colOff>
      <xdr:row>96</xdr:row>
      <xdr:rowOff>131699</xdr:rowOff>
    </xdr:to>
    <xdr:cxnSp macro="">
      <xdr:nvCxnSpPr>
        <xdr:cNvPr id="470" name="直線コネクタ 469"/>
        <xdr:cNvCxnSpPr/>
      </xdr:nvCxnSpPr>
      <xdr:spPr>
        <a:xfrm>
          <a:off x="8750300" y="16550608"/>
          <a:ext cx="889000" cy="4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18835</xdr:rowOff>
    </xdr:from>
    <xdr:to>
      <xdr:col>50</xdr:col>
      <xdr:colOff>165100</xdr:colOff>
      <xdr:row>96</xdr:row>
      <xdr:rowOff>120435</xdr:rowOff>
    </xdr:to>
    <xdr:sp macro="" textlink="">
      <xdr:nvSpPr>
        <xdr:cNvPr id="471" name="フローチャート: 判断 470"/>
        <xdr:cNvSpPr/>
      </xdr:nvSpPr>
      <xdr:spPr>
        <a:xfrm>
          <a:off x="9588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136962</xdr:rowOff>
    </xdr:from>
    <xdr:ext cx="534377" cy="259045"/>
    <xdr:sp macro="" textlink="">
      <xdr:nvSpPr>
        <xdr:cNvPr id="472" name="テキスト ボックス 471"/>
        <xdr:cNvSpPr txBox="1"/>
      </xdr:nvSpPr>
      <xdr:spPr>
        <a:xfrm>
          <a:off x="9372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91408</xdr:rowOff>
    </xdr:from>
    <xdr:to>
      <xdr:col>45</xdr:col>
      <xdr:colOff>177800</xdr:colOff>
      <xdr:row>97</xdr:row>
      <xdr:rowOff>82855</xdr:rowOff>
    </xdr:to>
    <xdr:cxnSp macro="">
      <xdr:nvCxnSpPr>
        <xdr:cNvPr id="473" name="直線コネクタ 472"/>
        <xdr:cNvCxnSpPr/>
      </xdr:nvCxnSpPr>
      <xdr:spPr>
        <a:xfrm flipV="1">
          <a:off x="7861300" y="16550608"/>
          <a:ext cx="889000" cy="1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153708</xdr:rowOff>
    </xdr:from>
    <xdr:to>
      <xdr:col>46</xdr:col>
      <xdr:colOff>38100</xdr:colOff>
      <xdr:row>96</xdr:row>
      <xdr:rowOff>83858</xdr:rowOff>
    </xdr:to>
    <xdr:sp macro="" textlink="">
      <xdr:nvSpPr>
        <xdr:cNvPr id="474" name="フローチャート: 判断 473"/>
        <xdr:cNvSpPr/>
      </xdr:nvSpPr>
      <xdr:spPr>
        <a:xfrm>
          <a:off x="8699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100385</xdr:rowOff>
    </xdr:from>
    <xdr:ext cx="534377" cy="259045"/>
    <xdr:sp macro="" textlink="">
      <xdr:nvSpPr>
        <xdr:cNvPr id="475" name="テキスト ボックス 474"/>
        <xdr:cNvSpPr txBox="1"/>
      </xdr:nvSpPr>
      <xdr:spPr>
        <a:xfrm>
          <a:off x="8483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145548</xdr:rowOff>
    </xdr:from>
    <xdr:to>
      <xdr:col>41</xdr:col>
      <xdr:colOff>50800</xdr:colOff>
      <xdr:row>97</xdr:row>
      <xdr:rowOff>82855</xdr:rowOff>
    </xdr:to>
    <xdr:cxnSp macro="">
      <xdr:nvCxnSpPr>
        <xdr:cNvPr id="476" name="直線コネクタ 475"/>
        <xdr:cNvCxnSpPr/>
      </xdr:nvCxnSpPr>
      <xdr:spPr>
        <a:xfrm>
          <a:off x="6972300" y="15747498"/>
          <a:ext cx="889000" cy="96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38760</xdr:rowOff>
    </xdr:from>
    <xdr:to>
      <xdr:col>41</xdr:col>
      <xdr:colOff>101600</xdr:colOff>
      <xdr:row>96</xdr:row>
      <xdr:rowOff>140360</xdr:rowOff>
    </xdr:to>
    <xdr:sp macro="" textlink="">
      <xdr:nvSpPr>
        <xdr:cNvPr id="477" name="フローチャート: 判断 476"/>
        <xdr:cNvSpPr/>
      </xdr:nvSpPr>
      <xdr:spPr>
        <a:xfrm>
          <a:off x="78105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156887</xdr:rowOff>
    </xdr:from>
    <xdr:ext cx="534377" cy="259045"/>
    <xdr:sp macro="" textlink="">
      <xdr:nvSpPr>
        <xdr:cNvPr id="478" name="テキスト ボックス 477"/>
        <xdr:cNvSpPr txBox="1"/>
      </xdr:nvSpPr>
      <xdr:spPr>
        <a:xfrm>
          <a:off x="7594111" y="1627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33159</xdr:rowOff>
    </xdr:from>
    <xdr:to>
      <xdr:col>36</xdr:col>
      <xdr:colOff>165100</xdr:colOff>
      <xdr:row>96</xdr:row>
      <xdr:rowOff>134759</xdr:rowOff>
    </xdr:to>
    <xdr:sp macro="" textlink="">
      <xdr:nvSpPr>
        <xdr:cNvPr id="479" name="フローチャート: 判断 478"/>
        <xdr:cNvSpPr/>
      </xdr:nvSpPr>
      <xdr:spPr>
        <a:xfrm>
          <a:off x="6921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125886</xdr:rowOff>
    </xdr:from>
    <xdr:ext cx="534377" cy="259045"/>
    <xdr:sp macro="" textlink="">
      <xdr:nvSpPr>
        <xdr:cNvPr id="480" name="テキスト ボックス 479"/>
        <xdr:cNvSpPr txBox="1"/>
      </xdr:nvSpPr>
      <xdr:spPr>
        <a:xfrm>
          <a:off x="6705111" y="165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122465</xdr:rowOff>
    </xdr:from>
    <xdr:to>
      <xdr:col>55</xdr:col>
      <xdr:colOff>50800</xdr:colOff>
      <xdr:row>97</xdr:row>
      <xdr:rowOff>52615</xdr:rowOff>
    </xdr:to>
    <xdr:sp macro="" textlink="">
      <xdr:nvSpPr>
        <xdr:cNvPr id="486" name="楕円 485"/>
        <xdr:cNvSpPr/>
      </xdr:nvSpPr>
      <xdr:spPr>
        <a:xfrm>
          <a:off x="10426700" y="165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100892</xdr:rowOff>
    </xdr:from>
    <xdr:ext cx="534377" cy="259045"/>
    <xdr:sp macro="" textlink="">
      <xdr:nvSpPr>
        <xdr:cNvPr id="487" name="普通建設事業費 （ うち更新整備　）該当値テキスト"/>
        <xdr:cNvSpPr txBox="1"/>
      </xdr:nvSpPr>
      <xdr:spPr>
        <a:xfrm>
          <a:off x="10528300" y="1656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80899</xdr:rowOff>
    </xdr:from>
    <xdr:to>
      <xdr:col>50</xdr:col>
      <xdr:colOff>165100</xdr:colOff>
      <xdr:row>97</xdr:row>
      <xdr:rowOff>11049</xdr:rowOff>
    </xdr:to>
    <xdr:sp macro="" textlink="">
      <xdr:nvSpPr>
        <xdr:cNvPr id="488" name="楕円 487"/>
        <xdr:cNvSpPr/>
      </xdr:nvSpPr>
      <xdr:spPr>
        <a:xfrm>
          <a:off x="9588500" y="1654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2176</xdr:rowOff>
    </xdr:from>
    <xdr:ext cx="534377" cy="259045"/>
    <xdr:sp macro="" textlink="">
      <xdr:nvSpPr>
        <xdr:cNvPr id="489" name="テキスト ボックス 488"/>
        <xdr:cNvSpPr txBox="1"/>
      </xdr:nvSpPr>
      <xdr:spPr>
        <a:xfrm>
          <a:off x="9372111" y="1663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40608</xdr:rowOff>
    </xdr:from>
    <xdr:to>
      <xdr:col>46</xdr:col>
      <xdr:colOff>38100</xdr:colOff>
      <xdr:row>96</xdr:row>
      <xdr:rowOff>142208</xdr:rowOff>
    </xdr:to>
    <xdr:sp macro="" textlink="">
      <xdr:nvSpPr>
        <xdr:cNvPr id="490" name="楕円 489"/>
        <xdr:cNvSpPr/>
      </xdr:nvSpPr>
      <xdr:spPr>
        <a:xfrm>
          <a:off x="8699500" y="164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133335</xdr:rowOff>
    </xdr:from>
    <xdr:ext cx="534377" cy="259045"/>
    <xdr:sp macro="" textlink="">
      <xdr:nvSpPr>
        <xdr:cNvPr id="491" name="テキスト ボックス 490"/>
        <xdr:cNvSpPr txBox="1"/>
      </xdr:nvSpPr>
      <xdr:spPr>
        <a:xfrm>
          <a:off x="8483111" y="165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32055</xdr:rowOff>
    </xdr:from>
    <xdr:to>
      <xdr:col>41</xdr:col>
      <xdr:colOff>101600</xdr:colOff>
      <xdr:row>97</xdr:row>
      <xdr:rowOff>133655</xdr:rowOff>
    </xdr:to>
    <xdr:sp macro="" textlink="">
      <xdr:nvSpPr>
        <xdr:cNvPr id="492" name="楕円 491"/>
        <xdr:cNvSpPr/>
      </xdr:nvSpPr>
      <xdr:spPr>
        <a:xfrm>
          <a:off x="7810500" y="166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124782</xdr:rowOff>
    </xdr:from>
    <xdr:ext cx="534377" cy="259045"/>
    <xdr:sp macro="" textlink="">
      <xdr:nvSpPr>
        <xdr:cNvPr id="493" name="テキスト ボックス 492"/>
        <xdr:cNvSpPr txBox="1"/>
      </xdr:nvSpPr>
      <xdr:spPr>
        <a:xfrm>
          <a:off x="7594111" y="1675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94748</xdr:rowOff>
    </xdr:from>
    <xdr:to>
      <xdr:col>36</xdr:col>
      <xdr:colOff>165100</xdr:colOff>
      <xdr:row>92</xdr:row>
      <xdr:rowOff>24898</xdr:rowOff>
    </xdr:to>
    <xdr:sp macro="" textlink="">
      <xdr:nvSpPr>
        <xdr:cNvPr id="494" name="楕円 493"/>
        <xdr:cNvSpPr/>
      </xdr:nvSpPr>
      <xdr:spPr>
        <a:xfrm>
          <a:off x="6921500" y="156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41425</xdr:rowOff>
    </xdr:from>
    <xdr:ext cx="534377" cy="259045"/>
    <xdr:sp macro="" textlink="">
      <xdr:nvSpPr>
        <xdr:cNvPr id="495" name="テキスト ボックス 494"/>
        <xdr:cNvSpPr txBox="1"/>
      </xdr:nvSpPr>
      <xdr:spPr>
        <a:xfrm>
          <a:off x="6705111" y="1547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9" name="直線コネクタ 518"/>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22" name="災害復旧事業費最大値テキスト"/>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3" name="直線コネクタ 522"/>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5" name="災害復旧事業費平均値テキスト"/>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6" name="フローチャート: 判断 525"/>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123317</xdr:rowOff>
    </xdr:from>
    <xdr:to>
      <xdr:col>81</xdr:col>
      <xdr:colOff>50800</xdr:colOff>
      <xdr:row>39</xdr:row>
      <xdr:rowOff>44450</xdr:rowOff>
    </xdr:to>
    <xdr:cxnSp macro="">
      <xdr:nvCxnSpPr>
        <xdr:cNvPr id="527" name="直線コネクタ 526"/>
        <xdr:cNvCxnSpPr/>
      </xdr:nvCxnSpPr>
      <xdr:spPr>
        <a:xfrm>
          <a:off x="14592300" y="6466967"/>
          <a:ext cx="889000" cy="2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8" name="フローチャート: 判断 527"/>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9" name="テキスト ボックス 528"/>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123317</xdr:rowOff>
    </xdr:from>
    <xdr:to>
      <xdr:col>76</xdr:col>
      <xdr:colOff>114300</xdr:colOff>
      <xdr:row>38</xdr:row>
      <xdr:rowOff>7620</xdr:rowOff>
    </xdr:to>
    <xdr:cxnSp macro="">
      <xdr:nvCxnSpPr>
        <xdr:cNvPr id="530" name="直線コネクタ 529"/>
        <xdr:cNvCxnSpPr/>
      </xdr:nvCxnSpPr>
      <xdr:spPr>
        <a:xfrm flipV="1">
          <a:off x="13703300" y="6466967"/>
          <a:ext cx="8890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31" name="フローチャート: 判断 530"/>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32" name="テキスト ボックス 531"/>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7620</xdr:rowOff>
    </xdr:from>
    <xdr:to>
      <xdr:col>71</xdr:col>
      <xdr:colOff>177800</xdr:colOff>
      <xdr:row>39</xdr:row>
      <xdr:rowOff>42291</xdr:rowOff>
    </xdr:to>
    <xdr:cxnSp macro="">
      <xdr:nvCxnSpPr>
        <xdr:cNvPr id="533" name="直線コネクタ 532"/>
        <xdr:cNvCxnSpPr/>
      </xdr:nvCxnSpPr>
      <xdr:spPr>
        <a:xfrm flipV="1">
          <a:off x="12814300" y="6522720"/>
          <a:ext cx="889000" cy="20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83820</xdr:rowOff>
    </xdr:from>
    <xdr:to>
      <xdr:col>72</xdr:col>
      <xdr:colOff>38100</xdr:colOff>
      <xdr:row>39</xdr:row>
      <xdr:rowOff>13970</xdr:rowOff>
    </xdr:to>
    <xdr:sp macro="" textlink="">
      <xdr:nvSpPr>
        <xdr:cNvPr id="534" name="フローチャート: 判断 533"/>
        <xdr:cNvSpPr/>
      </xdr:nvSpPr>
      <xdr:spPr>
        <a:xfrm>
          <a:off x="13652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5097</xdr:rowOff>
    </xdr:from>
    <xdr:ext cx="378565" cy="259045"/>
    <xdr:sp macro="" textlink="">
      <xdr:nvSpPr>
        <xdr:cNvPr id="535" name="テキスト ボックス 534"/>
        <xdr:cNvSpPr txBox="1"/>
      </xdr:nvSpPr>
      <xdr:spPr>
        <a:xfrm>
          <a:off x="13514017" y="669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76581</xdr:rowOff>
    </xdr:from>
    <xdr:to>
      <xdr:col>67</xdr:col>
      <xdr:colOff>101600</xdr:colOff>
      <xdr:row>39</xdr:row>
      <xdr:rowOff>6731</xdr:rowOff>
    </xdr:to>
    <xdr:sp macro="" textlink="">
      <xdr:nvSpPr>
        <xdr:cNvPr id="536" name="フローチャート: 判断 535"/>
        <xdr:cNvSpPr/>
      </xdr:nvSpPr>
      <xdr:spPr>
        <a:xfrm>
          <a:off x="12763500" y="659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23258</xdr:rowOff>
    </xdr:from>
    <xdr:ext cx="378565" cy="259045"/>
    <xdr:sp macro="" textlink="">
      <xdr:nvSpPr>
        <xdr:cNvPr id="537" name="テキスト ボックス 536"/>
        <xdr:cNvSpPr txBox="1"/>
      </xdr:nvSpPr>
      <xdr:spPr>
        <a:xfrm>
          <a:off x="12625017" y="6366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72517</xdr:rowOff>
    </xdr:from>
    <xdr:to>
      <xdr:col>76</xdr:col>
      <xdr:colOff>165100</xdr:colOff>
      <xdr:row>38</xdr:row>
      <xdr:rowOff>2667</xdr:rowOff>
    </xdr:to>
    <xdr:sp macro="" textlink="">
      <xdr:nvSpPr>
        <xdr:cNvPr id="547" name="楕円 546"/>
        <xdr:cNvSpPr/>
      </xdr:nvSpPr>
      <xdr:spPr>
        <a:xfrm>
          <a:off x="14541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165244</xdr:rowOff>
    </xdr:from>
    <xdr:ext cx="469744" cy="259045"/>
    <xdr:sp macro="" textlink="">
      <xdr:nvSpPr>
        <xdr:cNvPr id="548" name="テキスト ボックス 547"/>
        <xdr:cNvSpPr txBox="1"/>
      </xdr:nvSpPr>
      <xdr:spPr>
        <a:xfrm>
          <a:off x="14357428" y="65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128270</xdr:rowOff>
    </xdr:from>
    <xdr:to>
      <xdr:col>72</xdr:col>
      <xdr:colOff>38100</xdr:colOff>
      <xdr:row>38</xdr:row>
      <xdr:rowOff>58420</xdr:rowOff>
    </xdr:to>
    <xdr:sp macro="" textlink="">
      <xdr:nvSpPr>
        <xdr:cNvPr id="549" name="楕円 548"/>
        <xdr:cNvSpPr/>
      </xdr:nvSpPr>
      <xdr:spPr>
        <a:xfrm>
          <a:off x="1365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74947</xdr:rowOff>
    </xdr:from>
    <xdr:ext cx="469744" cy="259045"/>
    <xdr:sp macro="" textlink="">
      <xdr:nvSpPr>
        <xdr:cNvPr id="550" name="テキスト ボックス 549"/>
        <xdr:cNvSpPr txBox="1"/>
      </xdr:nvSpPr>
      <xdr:spPr>
        <a:xfrm>
          <a:off x="13468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162941</xdr:rowOff>
    </xdr:from>
    <xdr:to>
      <xdr:col>67</xdr:col>
      <xdr:colOff>101600</xdr:colOff>
      <xdr:row>39</xdr:row>
      <xdr:rowOff>93091</xdr:rowOff>
    </xdr:to>
    <xdr:sp macro="" textlink="">
      <xdr:nvSpPr>
        <xdr:cNvPr id="551" name="楕円 550"/>
        <xdr:cNvSpPr/>
      </xdr:nvSpPr>
      <xdr:spPr>
        <a:xfrm>
          <a:off x="12763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84218</xdr:rowOff>
    </xdr:from>
    <xdr:ext cx="313932" cy="259045"/>
    <xdr:sp macro="" textlink="">
      <xdr:nvSpPr>
        <xdr:cNvPr id="552" name="テキスト ボックス 551"/>
        <xdr:cNvSpPr txBox="1"/>
      </xdr:nvSpPr>
      <xdr:spPr>
        <a:xfrm>
          <a:off x="12657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8" name="直線コネクタ 627"/>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9"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30" name="直線コネクタ 629"/>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31" name="公債費最大値テキスト"/>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32" name="直線コネクタ 631"/>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77717</xdr:rowOff>
    </xdr:from>
    <xdr:to>
      <xdr:col>85</xdr:col>
      <xdr:colOff>127000</xdr:colOff>
      <xdr:row>74</xdr:row>
      <xdr:rowOff>1560</xdr:rowOff>
    </xdr:to>
    <xdr:cxnSp macro="">
      <xdr:nvCxnSpPr>
        <xdr:cNvPr id="633" name="直線コネクタ 632"/>
        <xdr:cNvCxnSpPr/>
      </xdr:nvCxnSpPr>
      <xdr:spPr>
        <a:xfrm>
          <a:off x="15481300" y="12593567"/>
          <a:ext cx="838200" cy="9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34" name="公債費平均値テキスト"/>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5" name="フローチャート: 判断 634"/>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77717</xdr:rowOff>
    </xdr:from>
    <xdr:to>
      <xdr:col>81</xdr:col>
      <xdr:colOff>50800</xdr:colOff>
      <xdr:row>74</xdr:row>
      <xdr:rowOff>99009</xdr:rowOff>
    </xdr:to>
    <xdr:cxnSp macro="">
      <xdr:nvCxnSpPr>
        <xdr:cNvPr id="636" name="直線コネクタ 635"/>
        <xdr:cNvCxnSpPr/>
      </xdr:nvCxnSpPr>
      <xdr:spPr>
        <a:xfrm flipV="1">
          <a:off x="14592300" y="12593567"/>
          <a:ext cx="889000" cy="19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7" name="フローチャート: 判断 636"/>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8" name="テキスト ボックス 637"/>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87350</xdr:rowOff>
    </xdr:from>
    <xdr:to>
      <xdr:col>76</xdr:col>
      <xdr:colOff>114300</xdr:colOff>
      <xdr:row>74</xdr:row>
      <xdr:rowOff>99009</xdr:rowOff>
    </xdr:to>
    <xdr:cxnSp macro="">
      <xdr:nvCxnSpPr>
        <xdr:cNvPr id="639" name="直線コネクタ 638"/>
        <xdr:cNvCxnSpPr/>
      </xdr:nvCxnSpPr>
      <xdr:spPr>
        <a:xfrm>
          <a:off x="13703300" y="12774650"/>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40" name="フローチャート: 判断 639"/>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41" name="テキスト ボックス 640"/>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79578</xdr:rowOff>
    </xdr:from>
    <xdr:to>
      <xdr:col>71</xdr:col>
      <xdr:colOff>177800</xdr:colOff>
      <xdr:row>74</xdr:row>
      <xdr:rowOff>87350</xdr:rowOff>
    </xdr:to>
    <xdr:cxnSp macro="">
      <xdr:nvCxnSpPr>
        <xdr:cNvPr id="642" name="直線コネクタ 641"/>
        <xdr:cNvCxnSpPr/>
      </xdr:nvCxnSpPr>
      <xdr:spPr>
        <a:xfrm>
          <a:off x="12814300" y="1276687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133020</xdr:rowOff>
    </xdr:from>
    <xdr:to>
      <xdr:col>72</xdr:col>
      <xdr:colOff>38100</xdr:colOff>
      <xdr:row>76</xdr:row>
      <xdr:rowOff>63170</xdr:rowOff>
    </xdr:to>
    <xdr:sp macro="" textlink="">
      <xdr:nvSpPr>
        <xdr:cNvPr id="643" name="フローチャート: 判断 642"/>
        <xdr:cNvSpPr/>
      </xdr:nvSpPr>
      <xdr:spPr>
        <a:xfrm>
          <a:off x="136525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54297</xdr:rowOff>
    </xdr:from>
    <xdr:ext cx="534377" cy="259045"/>
    <xdr:sp macro="" textlink="">
      <xdr:nvSpPr>
        <xdr:cNvPr id="644" name="テキスト ボックス 643"/>
        <xdr:cNvSpPr txBox="1"/>
      </xdr:nvSpPr>
      <xdr:spPr>
        <a:xfrm>
          <a:off x="13436111" y="1308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91839</xdr:rowOff>
    </xdr:from>
    <xdr:to>
      <xdr:col>67</xdr:col>
      <xdr:colOff>101600</xdr:colOff>
      <xdr:row>76</xdr:row>
      <xdr:rowOff>21989</xdr:rowOff>
    </xdr:to>
    <xdr:sp macro="" textlink="">
      <xdr:nvSpPr>
        <xdr:cNvPr id="645" name="フローチャート: 判断 644"/>
        <xdr:cNvSpPr/>
      </xdr:nvSpPr>
      <xdr:spPr>
        <a:xfrm>
          <a:off x="12763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13116</xdr:rowOff>
    </xdr:from>
    <xdr:ext cx="534377" cy="259045"/>
    <xdr:sp macro="" textlink="">
      <xdr:nvSpPr>
        <xdr:cNvPr id="646" name="テキスト ボックス 645"/>
        <xdr:cNvSpPr txBox="1"/>
      </xdr:nvSpPr>
      <xdr:spPr>
        <a:xfrm>
          <a:off x="12547111" y="130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122210</xdr:rowOff>
    </xdr:from>
    <xdr:to>
      <xdr:col>85</xdr:col>
      <xdr:colOff>177800</xdr:colOff>
      <xdr:row>74</xdr:row>
      <xdr:rowOff>52360</xdr:rowOff>
    </xdr:to>
    <xdr:sp macro="" textlink="">
      <xdr:nvSpPr>
        <xdr:cNvPr id="652" name="楕円 651"/>
        <xdr:cNvSpPr/>
      </xdr:nvSpPr>
      <xdr:spPr>
        <a:xfrm>
          <a:off x="16268700" y="126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145087</xdr:rowOff>
    </xdr:from>
    <xdr:ext cx="534377" cy="259045"/>
    <xdr:sp macro="" textlink="">
      <xdr:nvSpPr>
        <xdr:cNvPr id="653" name="公債費該当値テキスト"/>
        <xdr:cNvSpPr txBox="1"/>
      </xdr:nvSpPr>
      <xdr:spPr>
        <a:xfrm>
          <a:off x="16370300" y="1248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26917</xdr:rowOff>
    </xdr:from>
    <xdr:to>
      <xdr:col>81</xdr:col>
      <xdr:colOff>101600</xdr:colOff>
      <xdr:row>73</xdr:row>
      <xdr:rowOff>128517</xdr:rowOff>
    </xdr:to>
    <xdr:sp macro="" textlink="">
      <xdr:nvSpPr>
        <xdr:cNvPr id="654" name="楕円 653"/>
        <xdr:cNvSpPr/>
      </xdr:nvSpPr>
      <xdr:spPr>
        <a:xfrm>
          <a:off x="15430500" y="1254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145044</xdr:rowOff>
    </xdr:from>
    <xdr:ext cx="534377" cy="259045"/>
    <xdr:sp macro="" textlink="">
      <xdr:nvSpPr>
        <xdr:cNvPr id="655" name="テキスト ボックス 654"/>
        <xdr:cNvSpPr txBox="1"/>
      </xdr:nvSpPr>
      <xdr:spPr>
        <a:xfrm>
          <a:off x="15214111" y="12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48209</xdr:rowOff>
    </xdr:from>
    <xdr:to>
      <xdr:col>76</xdr:col>
      <xdr:colOff>165100</xdr:colOff>
      <xdr:row>74</xdr:row>
      <xdr:rowOff>149809</xdr:rowOff>
    </xdr:to>
    <xdr:sp macro="" textlink="">
      <xdr:nvSpPr>
        <xdr:cNvPr id="656" name="楕円 655"/>
        <xdr:cNvSpPr/>
      </xdr:nvSpPr>
      <xdr:spPr>
        <a:xfrm>
          <a:off x="14541500" y="127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140936</xdr:rowOff>
    </xdr:from>
    <xdr:ext cx="534377" cy="259045"/>
    <xdr:sp macro="" textlink="">
      <xdr:nvSpPr>
        <xdr:cNvPr id="657" name="テキスト ボックス 656"/>
        <xdr:cNvSpPr txBox="1"/>
      </xdr:nvSpPr>
      <xdr:spPr>
        <a:xfrm>
          <a:off x="14325111" y="1282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36550</xdr:rowOff>
    </xdr:from>
    <xdr:to>
      <xdr:col>72</xdr:col>
      <xdr:colOff>38100</xdr:colOff>
      <xdr:row>74</xdr:row>
      <xdr:rowOff>138150</xdr:rowOff>
    </xdr:to>
    <xdr:sp macro="" textlink="">
      <xdr:nvSpPr>
        <xdr:cNvPr id="658" name="楕円 657"/>
        <xdr:cNvSpPr/>
      </xdr:nvSpPr>
      <xdr:spPr>
        <a:xfrm>
          <a:off x="13652500" y="127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154677</xdr:rowOff>
    </xdr:from>
    <xdr:ext cx="534377" cy="259045"/>
    <xdr:sp macro="" textlink="">
      <xdr:nvSpPr>
        <xdr:cNvPr id="659" name="テキスト ボックス 658"/>
        <xdr:cNvSpPr txBox="1"/>
      </xdr:nvSpPr>
      <xdr:spPr>
        <a:xfrm>
          <a:off x="13436111" y="1249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28778</xdr:rowOff>
    </xdr:from>
    <xdr:to>
      <xdr:col>67</xdr:col>
      <xdr:colOff>101600</xdr:colOff>
      <xdr:row>74</xdr:row>
      <xdr:rowOff>130378</xdr:rowOff>
    </xdr:to>
    <xdr:sp macro="" textlink="">
      <xdr:nvSpPr>
        <xdr:cNvPr id="660" name="楕円 659"/>
        <xdr:cNvSpPr/>
      </xdr:nvSpPr>
      <xdr:spPr>
        <a:xfrm>
          <a:off x="12763500" y="127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146905</xdr:rowOff>
    </xdr:from>
    <xdr:ext cx="534377" cy="259045"/>
    <xdr:sp macro="" textlink="">
      <xdr:nvSpPr>
        <xdr:cNvPr id="661" name="テキスト ボックス 660"/>
        <xdr:cNvSpPr txBox="1"/>
      </xdr:nvSpPr>
      <xdr:spPr>
        <a:xfrm>
          <a:off x="12547111" y="1249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7" name="テキスト ボックス 67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9" name="テキスト ボックス 67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3" name="直線コネクタ 682"/>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4"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5" name="直線コネクタ 684"/>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6"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7" name="直線コネクタ 686"/>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848</xdr:rowOff>
    </xdr:from>
    <xdr:to>
      <xdr:col>85</xdr:col>
      <xdr:colOff>127000</xdr:colOff>
      <xdr:row>97</xdr:row>
      <xdr:rowOff>121366</xdr:rowOff>
    </xdr:to>
    <xdr:cxnSp macro="">
      <xdr:nvCxnSpPr>
        <xdr:cNvPr id="688" name="直線コネクタ 687"/>
        <xdr:cNvCxnSpPr/>
      </xdr:nvCxnSpPr>
      <xdr:spPr>
        <a:xfrm flipV="1">
          <a:off x="15481300" y="16631498"/>
          <a:ext cx="838200" cy="1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9" name="積立金平均値テキスト"/>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90" name="フローチャート: 判断 689"/>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121366</xdr:rowOff>
    </xdr:from>
    <xdr:to>
      <xdr:col>81</xdr:col>
      <xdr:colOff>50800</xdr:colOff>
      <xdr:row>97</xdr:row>
      <xdr:rowOff>162057</xdr:rowOff>
    </xdr:to>
    <xdr:cxnSp macro="">
      <xdr:nvCxnSpPr>
        <xdr:cNvPr id="691" name="直線コネクタ 690"/>
        <xdr:cNvCxnSpPr/>
      </xdr:nvCxnSpPr>
      <xdr:spPr>
        <a:xfrm flipV="1">
          <a:off x="14592300" y="16752016"/>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92" name="フローチャート: 判断 691"/>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93" name="テキスト ボックス 692"/>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162057</xdr:rowOff>
    </xdr:from>
    <xdr:to>
      <xdr:col>76</xdr:col>
      <xdr:colOff>114300</xdr:colOff>
      <xdr:row>97</xdr:row>
      <xdr:rowOff>162812</xdr:rowOff>
    </xdr:to>
    <xdr:cxnSp macro="">
      <xdr:nvCxnSpPr>
        <xdr:cNvPr id="694" name="直線コネクタ 693"/>
        <xdr:cNvCxnSpPr/>
      </xdr:nvCxnSpPr>
      <xdr:spPr>
        <a:xfrm flipV="1">
          <a:off x="13703300" y="16792707"/>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5" name="フローチャート: 判断 694"/>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6" name="テキスト ボックス 695"/>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100724</xdr:rowOff>
    </xdr:from>
    <xdr:to>
      <xdr:col>71</xdr:col>
      <xdr:colOff>177800</xdr:colOff>
      <xdr:row>97</xdr:row>
      <xdr:rowOff>162812</xdr:rowOff>
    </xdr:to>
    <xdr:cxnSp macro="">
      <xdr:nvCxnSpPr>
        <xdr:cNvPr id="697" name="直線コネクタ 696"/>
        <xdr:cNvCxnSpPr/>
      </xdr:nvCxnSpPr>
      <xdr:spPr>
        <a:xfrm>
          <a:off x="12814300" y="16731374"/>
          <a:ext cx="889000" cy="6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97748</xdr:rowOff>
    </xdr:from>
    <xdr:to>
      <xdr:col>72</xdr:col>
      <xdr:colOff>38100</xdr:colOff>
      <xdr:row>98</xdr:row>
      <xdr:rowOff>27898</xdr:rowOff>
    </xdr:to>
    <xdr:sp macro="" textlink="">
      <xdr:nvSpPr>
        <xdr:cNvPr id="698" name="フローチャート: 判断 697"/>
        <xdr:cNvSpPr/>
      </xdr:nvSpPr>
      <xdr:spPr>
        <a:xfrm>
          <a:off x="13652500" y="167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44425</xdr:rowOff>
    </xdr:from>
    <xdr:ext cx="469744" cy="259045"/>
    <xdr:sp macro="" textlink="">
      <xdr:nvSpPr>
        <xdr:cNvPr id="699" name="テキスト ボックス 698"/>
        <xdr:cNvSpPr txBox="1"/>
      </xdr:nvSpPr>
      <xdr:spPr>
        <a:xfrm>
          <a:off x="13468428" y="1650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88900</xdr:rowOff>
    </xdr:from>
    <xdr:to>
      <xdr:col>67</xdr:col>
      <xdr:colOff>101600</xdr:colOff>
      <xdr:row>98</xdr:row>
      <xdr:rowOff>19050</xdr:rowOff>
    </xdr:to>
    <xdr:sp macro="" textlink="">
      <xdr:nvSpPr>
        <xdr:cNvPr id="700" name="フローチャート: 判断 699"/>
        <xdr:cNvSpPr/>
      </xdr:nvSpPr>
      <xdr:spPr>
        <a:xfrm>
          <a:off x="12763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10177</xdr:rowOff>
    </xdr:from>
    <xdr:ext cx="469744" cy="259045"/>
    <xdr:sp macro="" textlink="">
      <xdr:nvSpPr>
        <xdr:cNvPr id="701" name="テキスト ボックス 700"/>
        <xdr:cNvSpPr txBox="1"/>
      </xdr:nvSpPr>
      <xdr:spPr>
        <a:xfrm>
          <a:off x="12579428" y="1681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121498</xdr:rowOff>
    </xdr:from>
    <xdr:to>
      <xdr:col>85</xdr:col>
      <xdr:colOff>177800</xdr:colOff>
      <xdr:row>97</xdr:row>
      <xdr:rowOff>51648</xdr:rowOff>
    </xdr:to>
    <xdr:sp macro="" textlink="">
      <xdr:nvSpPr>
        <xdr:cNvPr id="707" name="楕円 706"/>
        <xdr:cNvSpPr/>
      </xdr:nvSpPr>
      <xdr:spPr>
        <a:xfrm>
          <a:off x="16268700" y="165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144375</xdr:rowOff>
    </xdr:from>
    <xdr:ext cx="534377" cy="259045"/>
    <xdr:sp macro="" textlink="">
      <xdr:nvSpPr>
        <xdr:cNvPr id="708" name="積立金該当値テキスト"/>
        <xdr:cNvSpPr txBox="1"/>
      </xdr:nvSpPr>
      <xdr:spPr>
        <a:xfrm>
          <a:off x="16370300" y="1643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70566</xdr:rowOff>
    </xdr:from>
    <xdr:to>
      <xdr:col>81</xdr:col>
      <xdr:colOff>101600</xdr:colOff>
      <xdr:row>98</xdr:row>
      <xdr:rowOff>716</xdr:rowOff>
    </xdr:to>
    <xdr:sp macro="" textlink="">
      <xdr:nvSpPr>
        <xdr:cNvPr id="709" name="楕円 708"/>
        <xdr:cNvSpPr/>
      </xdr:nvSpPr>
      <xdr:spPr>
        <a:xfrm>
          <a:off x="15430500" y="1670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163293</xdr:rowOff>
    </xdr:from>
    <xdr:ext cx="469744" cy="259045"/>
    <xdr:sp macro="" textlink="">
      <xdr:nvSpPr>
        <xdr:cNvPr id="710" name="テキスト ボックス 709"/>
        <xdr:cNvSpPr txBox="1"/>
      </xdr:nvSpPr>
      <xdr:spPr>
        <a:xfrm>
          <a:off x="15246428" y="1679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111257</xdr:rowOff>
    </xdr:from>
    <xdr:to>
      <xdr:col>76</xdr:col>
      <xdr:colOff>165100</xdr:colOff>
      <xdr:row>98</xdr:row>
      <xdr:rowOff>41407</xdr:rowOff>
    </xdr:to>
    <xdr:sp macro="" textlink="">
      <xdr:nvSpPr>
        <xdr:cNvPr id="711" name="楕円 710"/>
        <xdr:cNvSpPr/>
      </xdr:nvSpPr>
      <xdr:spPr>
        <a:xfrm>
          <a:off x="14541500" y="1674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32534</xdr:rowOff>
    </xdr:from>
    <xdr:ext cx="469744" cy="259045"/>
    <xdr:sp macro="" textlink="">
      <xdr:nvSpPr>
        <xdr:cNvPr id="712" name="テキスト ボックス 711"/>
        <xdr:cNvSpPr txBox="1"/>
      </xdr:nvSpPr>
      <xdr:spPr>
        <a:xfrm>
          <a:off x="14357428" y="168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112012</xdr:rowOff>
    </xdr:from>
    <xdr:to>
      <xdr:col>72</xdr:col>
      <xdr:colOff>38100</xdr:colOff>
      <xdr:row>98</xdr:row>
      <xdr:rowOff>42162</xdr:rowOff>
    </xdr:to>
    <xdr:sp macro="" textlink="">
      <xdr:nvSpPr>
        <xdr:cNvPr id="713" name="楕円 712"/>
        <xdr:cNvSpPr/>
      </xdr:nvSpPr>
      <xdr:spPr>
        <a:xfrm>
          <a:off x="13652500" y="1674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33289</xdr:rowOff>
    </xdr:from>
    <xdr:ext cx="469744" cy="259045"/>
    <xdr:sp macro="" textlink="">
      <xdr:nvSpPr>
        <xdr:cNvPr id="714" name="テキスト ボックス 713"/>
        <xdr:cNvSpPr txBox="1"/>
      </xdr:nvSpPr>
      <xdr:spPr>
        <a:xfrm>
          <a:off x="13468428" y="1683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49924</xdr:rowOff>
    </xdr:from>
    <xdr:to>
      <xdr:col>67</xdr:col>
      <xdr:colOff>101600</xdr:colOff>
      <xdr:row>97</xdr:row>
      <xdr:rowOff>151524</xdr:rowOff>
    </xdr:to>
    <xdr:sp macro="" textlink="">
      <xdr:nvSpPr>
        <xdr:cNvPr id="715" name="楕円 714"/>
        <xdr:cNvSpPr/>
      </xdr:nvSpPr>
      <xdr:spPr>
        <a:xfrm>
          <a:off x="12763500" y="166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168051</xdr:rowOff>
    </xdr:from>
    <xdr:ext cx="469744" cy="259045"/>
    <xdr:sp macro="" textlink="">
      <xdr:nvSpPr>
        <xdr:cNvPr id="716" name="テキスト ボックス 715"/>
        <xdr:cNvSpPr txBox="1"/>
      </xdr:nvSpPr>
      <xdr:spPr>
        <a:xfrm>
          <a:off x="12579428" y="1645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40" name="直線コネクタ 739"/>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3" name="投資及び出資金最大値テキスト"/>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4" name="直線コネクタ 743"/>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88836</xdr:rowOff>
    </xdr:from>
    <xdr:to>
      <xdr:col>116</xdr:col>
      <xdr:colOff>63500</xdr:colOff>
      <xdr:row>36</xdr:row>
      <xdr:rowOff>4635</xdr:rowOff>
    </xdr:to>
    <xdr:cxnSp macro="">
      <xdr:nvCxnSpPr>
        <xdr:cNvPr id="745" name="直線コネクタ 744"/>
        <xdr:cNvCxnSpPr/>
      </xdr:nvCxnSpPr>
      <xdr:spPr>
        <a:xfrm>
          <a:off x="21323300" y="6089586"/>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6" name="投資及び出資金平均値テキスト"/>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7" name="フローチャート: 判断 746"/>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88836</xdr:rowOff>
    </xdr:from>
    <xdr:to>
      <xdr:col>111</xdr:col>
      <xdr:colOff>177800</xdr:colOff>
      <xdr:row>35</xdr:row>
      <xdr:rowOff>163132</xdr:rowOff>
    </xdr:to>
    <xdr:cxnSp macro="">
      <xdr:nvCxnSpPr>
        <xdr:cNvPr id="748" name="直線コネクタ 747"/>
        <xdr:cNvCxnSpPr/>
      </xdr:nvCxnSpPr>
      <xdr:spPr>
        <a:xfrm flipV="1">
          <a:off x="20434300" y="6089586"/>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9" name="フローチャート: 判断 748"/>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50" name="テキスト ボックス 749"/>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163132</xdr:rowOff>
    </xdr:from>
    <xdr:to>
      <xdr:col>107</xdr:col>
      <xdr:colOff>50800</xdr:colOff>
      <xdr:row>36</xdr:row>
      <xdr:rowOff>8446</xdr:rowOff>
    </xdr:to>
    <xdr:cxnSp macro="">
      <xdr:nvCxnSpPr>
        <xdr:cNvPr id="751" name="直線コネクタ 750"/>
        <xdr:cNvCxnSpPr/>
      </xdr:nvCxnSpPr>
      <xdr:spPr>
        <a:xfrm flipV="1">
          <a:off x="19545300" y="616388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52" name="フローチャート: 判断 751"/>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53" name="テキスト ボックス 752"/>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67120</xdr:rowOff>
    </xdr:from>
    <xdr:to>
      <xdr:col>102</xdr:col>
      <xdr:colOff>114300</xdr:colOff>
      <xdr:row>36</xdr:row>
      <xdr:rowOff>8446</xdr:rowOff>
    </xdr:to>
    <xdr:cxnSp macro="">
      <xdr:nvCxnSpPr>
        <xdr:cNvPr id="754" name="直線コネクタ 753"/>
        <xdr:cNvCxnSpPr/>
      </xdr:nvCxnSpPr>
      <xdr:spPr>
        <a:xfrm>
          <a:off x="18656300" y="6067870"/>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5" name="フローチャート: 判断 754"/>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150957</xdr:rowOff>
    </xdr:from>
    <xdr:ext cx="469744" cy="259045"/>
    <xdr:sp macro="" textlink="">
      <xdr:nvSpPr>
        <xdr:cNvPr id="756" name="テキスト ボックス 755"/>
        <xdr:cNvSpPr txBox="1"/>
      </xdr:nvSpPr>
      <xdr:spPr>
        <a:xfrm>
          <a:off x="19310428"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57" name="フローチャート: 判断 756"/>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46944</xdr:rowOff>
    </xdr:from>
    <xdr:ext cx="469744" cy="259045"/>
    <xdr:sp macro="" textlink="">
      <xdr:nvSpPr>
        <xdr:cNvPr id="758" name="テキスト ボックス 757"/>
        <xdr:cNvSpPr txBox="1"/>
      </xdr:nvSpPr>
      <xdr:spPr>
        <a:xfrm>
          <a:off x="18421428" y="656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125285</xdr:rowOff>
    </xdr:from>
    <xdr:to>
      <xdr:col>116</xdr:col>
      <xdr:colOff>114300</xdr:colOff>
      <xdr:row>36</xdr:row>
      <xdr:rowOff>55435</xdr:rowOff>
    </xdr:to>
    <xdr:sp macro="" textlink="">
      <xdr:nvSpPr>
        <xdr:cNvPr id="764" name="楕円 763"/>
        <xdr:cNvSpPr/>
      </xdr:nvSpPr>
      <xdr:spPr>
        <a:xfrm>
          <a:off x="22110700" y="61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148162</xdr:rowOff>
    </xdr:from>
    <xdr:ext cx="469744" cy="259045"/>
    <xdr:sp macro="" textlink="">
      <xdr:nvSpPr>
        <xdr:cNvPr id="765" name="投資及び出資金該当値テキスト"/>
        <xdr:cNvSpPr txBox="1"/>
      </xdr:nvSpPr>
      <xdr:spPr>
        <a:xfrm>
          <a:off x="22212300" y="597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38036</xdr:rowOff>
    </xdr:from>
    <xdr:to>
      <xdr:col>112</xdr:col>
      <xdr:colOff>38100</xdr:colOff>
      <xdr:row>35</xdr:row>
      <xdr:rowOff>139636</xdr:rowOff>
    </xdr:to>
    <xdr:sp macro="" textlink="">
      <xdr:nvSpPr>
        <xdr:cNvPr id="766" name="楕円 765"/>
        <xdr:cNvSpPr/>
      </xdr:nvSpPr>
      <xdr:spPr>
        <a:xfrm>
          <a:off x="21272500" y="6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156163</xdr:rowOff>
    </xdr:from>
    <xdr:ext cx="469744" cy="259045"/>
    <xdr:sp macro="" textlink="">
      <xdr:nvSpPr>
        <xdr:cNvPr id="767" name="テキスト ボックス 766"/>
        <xdr:cNvSpPr txBox="1"/>
      </xdr:nvSpPr>
      <xdr:spPr>
        <a:xfrm>
          <a:off x="21088428" y="581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112332</xdr:rowOff>
    </xdr:from>
    <xdr:to>
      <xdr:col>107</xdr:col>
      <xdr:colOff>101600</xdr:colOff>
      <xdr:row>36</xdr:row>
      <xdr:rowOff>42482</xdr:rowOff>
    </xdr:to>
    <xdr:sp macro="" textlink="">
      <xdr:nvSpPr>
        <xdr:cNvPr id="768" name="楕円 767"/>
        <xdr:cNvSpPr/>
      </xdr:nvSpPr>
      <xdr:spPr>
        <a:xfrm>
          <a:off x="20383500" y="61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59009</xdr:rowOff>
    </xdr:from>
    <xdr:ext cx="469744" cy="259045"/>
    <xdr:sp macro="" textlink="">
      <xdr:nvSpPr>
        <xdr:cNvPr id="769" name="テキスト ボックス 768"/>
        <xdr:cNvSpPr txBox="1"/>
      </xdr:nvSpPr>
      <xdr:spPr>
        <a:xfrm>
          <a:off x="20199428" y="588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129096</xdr:rowOff>
    </xdr:from>
    <xdr:to>
      <xdr:col>102</xdr:col>
      <xdr:colOff>165100</xdr:colOff>
      <xdr:row>36</xdr:row>
      <xdr:rowOff>59246</xdr:rowOff>
    </xdr:to>
    <xdr:sp macro="" textlink="">
      <xdr:nvSpPr>
        <xdr:cNvPr id="770" name="楕円 769"/>
        <xdr:cNvSpPr/>
      </xdr:nvSpPr>
      <xdr:spPr>
        <a:xfrm>
          <a:off x="19494500" y="612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75773</xdr:rowOff>
    </xdr:from>
    <xdr:ext cx="469744" cy="259045"/>
    <xdr:sp macro="" textlink="">
      <xdr:nvSpPr>
        <xdr:cNvPr id="771" name="テキスト ボックス 770"/>
        <xdr:cNvSpPr txBox="1"/>
      </xdr:nvSpPr>
      <xdr:spPr>
        <a:xfrm>
          <a:off x="19310428" y="590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16320</xdr:rowOff>
    </xdr:from>
    <xdr:to>
      <xdr:col>98</xdr:col>
      <xdr:colOff>38100</xdr:colOff>
      <xdr:row>35</xdr:row>
      <xdr:rowOff>117920</xdr:rowOff>
    </xdr:to>
    <xdr:sp macro="" textlink="">
      <xdr:nvSpPr>
        <xdr:cNvPr id="772" name="楕円 771"/>
        <xdr:cNvSpPr/>
      </xdr:nvSpPr>
      <xdr:spPr>
        <a:xfrm>
          <a:off x="18605500" y="601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134447</xdr:rowOff>
    </xdr:from>
    <xdr:ext cx="469744" cy="259045"/>
    <xdr:sp macro="" textlink="">
      <xdr:nvSpPr>
        <xdr:cNvPr id="773" name="テキスト ボックス 772"/>
        <xdr:cNvSpPr txBox="1"/>
      </xdr:nvSpPr>
      <xdr:spPr>
        <a:xfrm>
          <a:off x="18421428" y="579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7" name="直線コネクタ 796"/>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8" name="貸付金最小値テキスト"/>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9" name="直線コネクタ 798"/>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800" name="貸付金最大値テキスト"/>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801" name="直線コネクタ 800"/>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35440</xdr:rowOff>
    </xdr:from>
    <xdr:to>
      <xdr:col>116</xdr:col>
      <xdr:colOff>63500</xdr:colOff>
      <xdr:row>59</xdr:row>
      <xdr:rowOff>36144</xdr:rowOff>
    </xdr:to>
    <xdr:cxnSp macro="">
      <xdr:nvCxnSpPr>
        <xdr:cNvPr id="802" name="直線コネクタ 801"/>
        <xdr:cNvCxnSpPr/>
      </xdr:nvCxnSpPr>
      <xdr:spPr>
        <a:xfrm flipV="1">
          <a:off x="21323300" y="10150990"/>
          <a:ext cx="8382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3" name="貸付金平均値テキスト"/>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4" name="フローチャート: 判断 803"/>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36144</xdr:rowOff>
    </xdr:from>
    <xdr:to>
      <xdr:col>111</xdr:col>
      <xdr:colOff>177800</xdr:colOff>
      <xdr:row>59</xdr:row>
      <xdr:rowOff>37002</xdr:rowOff>
    </xdr:to>
    <xdr:cxnSp macro="">
      <xdr:nvCxnSpPr>
        <xdr:cNvPr id="805" name="直線コネクタ 804"/>
        <xdr:cNvCxnSpPr/>
      </xdr:nvCxnSpPr>
      <xdr:spPr>
        <a:xfrm flipV="1">
          <a:off x="20434300" y="10151694"/>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6" name="フローチャート: 判断 805"/>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7" name="テキスト ボックス 806"/>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37002</xdr:rowOff>
    </xdr:from>
    <xdr:to>
      <xdr:col>107</xdr:col>
      <xdr:colOff>50800</xdr:colOff>
      <xdr:row>59</xdr:row>
      <xdr:rowOff>37306</xdr:rowOff>
    </xdr:to>
    <xdr:cxnSp macro="">
      <xdr:nvCxnSpPr>
        <xdr:cNvPr id="808" name="直線コネクタ 807"/>
        <xdr:cNvCxnSpPr/>
      </xdr:nvCxnSpPr>
      <xdr:spPr>
        <a:xfrm flipV="1">
          <a:off x="19545300" y="10152552"/>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9" name="フローチャート: 判断 808"/>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10" name="テキスト ボックス 809"/>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153683</xdr:rowOff>
    </xdr:from>
    <xdr:to>
      <xdr:col>102</xdr:col>
      <xdr:colOff>114300</xdr:colOff>
      <xdr:row>59</xdr:row>
      <xdr:rowOff>37306</xdr:rowOff>
    </xdr:to>
    <xdr:cxnSp macro="">
      <xdr:nvCxnSpPr>
        <xdr:cNvPr id="811" name="直線コネクタ 810"/>
        <xdr:cNvCxnSpPr/>
      </xdr:nvCxnSpPr>
      <xdr:spPr>
        <a:xfrm>
          <a:off x="18656300" y="10097783"/>
          <a:ext cx="889000" cy="5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75698</xdr:rowOff>
    </xdr:from>
    <xdr:to>
      <xdr:col>102</xdr:col>
      <xdr:colOff>165100</xdr:colOff>
      <xdr:row>59</xdr:row>
      <xdr:rowOff>5848</xdr:rowOff>
    </xdr:to>
    <xdr:sp macro="" textlink="">
      <xdr:nvSpPr>
        <xdr:cNvPr id="812" name="フローチャート: 判断 811"/>
        <xdr:cNvSpPr/>
      </xdr:nvSpPr>
      <xdr:spPr>
        <a:xfrm>
          <a:off x="19494500" y="1001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22375</xdr:rowOff>
    </xdr:from>
    <xdr:ext cx="469744" cy="259045"/>
    <xdr:sp macro="" textlink="">
      <xdr:nvSpPr>
        <xdr:cNvPr id="813" name="テキスト ボックス 812"/>
        <xdr:cNvSpPr txBox="1"/>
      </xdr:nvSpPr>
      <xdr:spPr>
        <a:xfrm>
          <a:off x="19310428" y="979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58344</xdr:rowOff>
    </xdr:from>
    <xdr:to>
      <xdr:col>98</xdr:col>
      <xdr:colOff>38100</xdr:colOff>
      <xdr:row>58</xdr:row>
      <xdr:rowOff>159944</xdr:rowOff>
    </xdr:to>
    <xdr:sp macro="" textlink="">
      <xdr:nvSpPr>
        <xdr:cNvPr id="814" name="フローチャート: 判断 813"/>
        <xdr:cNvSpPr/>
      </xdr:nvSpPr>
      <xdr:spPr>
        <a:xfrm>
          <a:off x="18605500" y="100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5021</xdr:rowOff>
    </xdr:from>
    <xdr:ext cx="469744" cy="259045"/>
    <xdr:sp macro="" textlink="">
      <xdr:nvSpPr>
        <xdr:cNvPr id="815" name="テキスト ボックス 814"/>
        <xdr:cNvSpPr txBox="1"/>
      </xdr:nvSpPr>
      <xdr:spPr>
        <a:xfrm>
          <a:off x="18421428" y="97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156090</xdr:rowOff>
    </xdr:from>
    <xdr:to>
      <xdr:col>116</xdr:col>
      <xdr:colOff>114300</xdr:colOff>
      <xdr:row>59</xdr:row>
      <xdr:rowOff>86240</xdr:rowOff>
    </xdr:to>
    <xdr:sp macro="" textlink="">
      <xdr:nvSpPr>
        <xdr:cNvPr id="821" name="楕円 820"/>
        <xdr:cNvSpPr/>
      </xdr:nvSpPr>
      <xdr:spPr>
        <a:xfrm>
          <a:off x="22110700" y="101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71017</xdr:rowOff>
    </xdr:from>
    <xdr:ext cx="378565" cy="259045"/>
    <xdr:sp macro="" textlink="">
      <xdr:nvSpPr>
        <xdr:cNvPr id="822" name="貸付金該当値テキスト"/>
        <xdr:cNvSpPr txBox="1"/>
      </xdr:nvSpPr>
      <xdr:spPr>
        <a:xfrm>
          <a:off x="22212300" y="10015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156794</xdr:rowOff>
    </xdr:from>
    <xdr:to>
      <xdr:col>112</xdr:col>
      <xdr:colOff>38100</xdr:colOff>
      <xdr:row>59</xdr:row>
      <xdr:rowOff>86944</xdr:rowOff>
    </xdr:to>
    <xdr:sp macro="" textlink="">
      <xdr:nvSpPr>
        <xdr:cNvPr id="823" name="楕円 822"/>
        <xdr:cNvSpPr/>
      </xdr:nvSpPr>
      <xdr:spPr>
        <a:xfrm>
          <a:off x="212725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78071</xdr:rowOff>
    </xdr:from>
    <xdr:ext cx="378565" cy="259045"/>
    <xdr:sp macro="" textlink="">
      <xdr:nvSpPr>
        <xdr:cNvPr id="824" name="テキスト ボックス 823"/>
        <xdr:cNvSpPr txBox="1"/>
      </xdr:nvSpPr>
      <xdr:spPr>
        <a:xfrm>
          <a:off x="21134017" y="10193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157652</xdr:rowOff>
    </xdr:from>
    <xdr:to>
      <xdr:col>107</xdr:col>
      <xdr:colOff>101600</xdr:colOff>
      <xdr:row>59</xdr:row>
      <xdr:rowOff>87802</xdr:rowOff>
    </xdr:to>
    <xdr:sp macro="" textlink="">
      <xdr:nvSpPr>
        <xdr:cNvPr id="825" name="楕円 824"/>
        <xdr:cNvSpPr/>
      </xdr:nvSpPr>
      <xdr:spPr>
        <a:xfrm>
          <a:off x="20383500" y="101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78929</xdr:rowOff>
    </xdr:from>
    <xdr:ext cx="378565" cy="259045"/>
    <xdr:sp macro="" textlink="">
      <xdr:nvSpPr>
        <xdr:cNvPr id="826" name="テキスト ボックス 825"/>
        <xdr:cNvSpPr txBox="1"/>
      </xdr:nvSpPr>
      <xdr:spPr>
        <a:xfrm>
          <a:off x="20245017" y="10194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157956</xdr:rowOff>
    </xdr:from>
    <xdr:to>
      <xdr:col>102</xdr:col>
      <xdr:colOff>165100</xdr:colOff>
      <xdr:row>59</xdr:row>
      <xdr:rowOff>88106</xdr:rowOff>
    </xdr:to>
    <xdr:sp macro="" textlink="">
      <xdr:nvSpPr>
        <xdr:cNvPr id="827" name="楕円 826"/>
        <xdr:cNvSpPr/>
      </xdr:nvSpPr>
      <xdr:spPr>
        <a:xfrm>
          <a:off x="19494500" y="101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79233</xdr:rowOff>
    </xdr:from>
    <xdr:ext cx="378565" cy="259045"/>
    <xdr:sp macro="" textlink="">
      <xdr:nvSpPr>
        <xdr:cNvPr id="828" name="テキスト ボックス 827"/>
        <xdr:cNvSpPr txBox="1"/>
      </xdr:nvSpPr>
      <xdr:spPr>
        <a:xfrm>
          <a:off x="19356017" y="10194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102883</xdr:rowOff>
    </xdr:from>
    <xdr:to>
      <xdr:col>98</xdr:col>
      <xdr:colOff>38100</xdr:colOff>
      <xdr:row>59</xdr:row>
      <xdr:rowOff>33033</xdr:rowOff>
    </xdr:to>
    <xdr:sp macro="" textlink="">
      <xdr:nvSpPr>
        <xdr:cNvPr id="829" name="楕円 828"/>
        <xdr:cNvSpPr/>
      </xdr:nvSpPr>
      <xdr:spPr>
        <a:xfrm>
          <a:off x="18605500" y="100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24160</xdr:rowOff>
    </xdr:from>
    <xdr:ext cx="469744" cy="259045"/>
    <xdr:sp macro="" textlink="">
      <xdr:nvSpPr>
        <xdr:cNvPr id="830" name="テキスト ボックス 829"/>
        <xdr:cNvSpPr txBox="1"/>
      </xdr:nvSpPr>
      <xdr:spPr>
        <a:xfrm>
          <a:off x="18421428" y="1013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5" name="直線コネクタ 854"/>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6"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7" name="直線コネクタ 856"/>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8"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9" name="直線コネクタ 858"/>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67539</xdr:rowOff>
    </xdr:from>
    <xdr:to>
      <xdr:col>116</xdr:col>
      <xdr:colOff>63500</xdr:colOff>
      <xdr:row>76</xdr:row>
      <xdr:rowOff>130136</xdr:rowOff>
    </xdr:to>
    <xdr:cxnSp macro="">
      <xdr:nvCxnSpPr>
        <xdr:cNvPr id="860" name="直線コネクタ 859"/>
        <xdr:cNvCxnSpPr/>
      </xdr:nvCxnSpPr>
      <xdr:spPr>
        <a:xfrm flipV="1">
          <a:off x="21323300" y="13097739"/>
          <a:ext cx="838200" cy="6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61" name="繰出金平均値テキスト"/>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62" name="フローチャート: 判断 861"/>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130136</xdr:rowOff>
    </xdr:from>
    <xdr:to>
      <xdr:col>111</xdr:col>
      <xdr:colOff>177800</xdr:colOff>
      <xdr:row>76</xdr:row>
      <xdr:rowOff>142557</xdr:rowOff>
    </xdr:to>
    <xdr:cxnSp macro="">
      <xdr:nvCxnSpPr>
        <xdr:cNvPr id="863" name="直線コネクタ 862"/>
        <xdr:cNvCxnSpPr/>
      </xdr:nvCxnSpPr>
      <xdr:spPr>
        <a:xfrm flipV="1">
          <a:off x="20434300" y="13160336"/>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4" name="フローチャート: 判断 863"/>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5" name="テキスト ボックス 864"/>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138937</xdr:rowOff>
    </xdr:from>
    <xdr:to>
      <xdr:col>107</xdr:col>
      <xdr:colOff>50800</xdr:colOff>
      <xdr:row>76</xdr:row>
      <xdr:rowOff>142557</xdr:rowOff>
    </xdr:to>
    <xdr:cxnSp macro="">
      <xdr:nvCxnSpPr>
        <xdr:cNvPr id="866" name="直線コネクタ 865"/>
        <xdr:cNvCxnSpPr/>
      </xdr:nvCxnSpPr>
      <xdr:spPr>
        <a:xfrm>
          <a:off x="19545300" y="13169137"/>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7" name="フローチャート: 判断 866"/>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8" name="テキスト ボックス 867"/>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138937</xdr:rowOff>
    </xdr:from>
    <xdr:to>
      <xdr:col>102</xdr:col>
      <xdr:colOff>114300</xdr:colOff>
      <xdr:row>76</xdr:row>
      <xdr:rowOff>156121</xdr:rowOff>
    </xdr:to>
    <xdr:cxnSp macro="">
      <xdr:nvCxnSpPr>
        <xdr:cNvPr id="869" name="直線コネクタ 868"/>
        <xdr:cNvCxnSpPr/>
      </xdr:nvCxnSpPr>
      <xdr:spPr>
        <a:xfrm flipV="1">
          <a:off x="18656300" y="13169137"/>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27293</xdr:rowOff>
    </xdr:from>
    <xdr:to>
      <xdr:col>102</xdr:col>
      <xdr:colOff>165100</xdr:colOff>
      <xdr:row>76</xdr:row>
      <xdr:rowOff>128893</xdr:rowOff>
    </xdr:to>
    <xdr:sp macro="" textlink="">
      <xdr:nvSpPr>
        <xdr:cNvPr id="870" name="フローチャート: 判断 869"/>
        <xdr:cNvSpPr/>
      </xdr:nvSpPr>
      <xdr:spPr>
        <a:xfrm>
          <a:off x="194945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145419</xdr:rowOff>
    </xdr:from>
    <xdr:ext cx="534377" cy="259045"/>
    <xdr:sp macro="" textlink="">
      <xdr:nvSpPr>
        <xdr:cNvPr id="871" name="テキスト ボックス 870"/>
        <xdr:cNvSpPr txBox="1"/>
      </xdr:nvSpPr>
      <xdr:spPr>
        <a:xfrm>
          <a:off x="19278111" y="128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46495</xdr:rowOff>
    </xdr:from>
    <xdr:to>
      <xdr:col>98</xdr:col>
      <xdr:colOff>38100</xdr:colOff>
      <xdr:row>76</xdr:row>
      <xdr:rowOff>148095</xdr:rowOff>
    </xdr:to>
    <xdr:sp macro="" textlink="">
      <xdr:nvSpPr>
        <xdr:cNvPr id="872" name="フローチャート: 判断 871"/>
        <xdr:cNvSpPr/>
      </xdr:nvSpPr>
      <xdr:spPr>
        <a:xfrm>
          <a:off x="18605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164622</xdr:rowOff>
    </xdr:from>
    <xdr:ext cx="534377" cy="259045"/>
    <xdr:sp macro="" textlink="">
      <xdr:nvSpPr>
        <xdr:cNvPr id="873" name="テキスト ボックス 872"/>
        <xdr:cNvSpPr txBox="1"/>
      </xdr:nvSpPr>
      <xdr:spPr>
        <a:xfrm>
          <a:off x="18389111" y="128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16739</xdr:rowOff>
    </xdr:from>
    <xdr:to>
      <xdr:col>116</xdr:col>
      <xdr:colOff>114300</xdr:colOff>
      <xdr:row>76</xdr:row>
      <xdr:rowOff>118339</xdr:rowOff>
    </xdr:to>
    <xdr:sp macro="" textlink="">
      <xdr:nvSpPr>
        <xdr:cNvPr id="879" name="楕円 878"/>
        <xdr:cNvSpPr/>
      </xdr:nvSpPr>
      <xdr:spPr>
        <a:xfrm>
          <a:off x="22110700" y="130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166616</xdr:rowOff>
    </xdr:from>
    <xdr:ext cx="534377" cy="259045"/>
    <xdr:sp macro="" textlink="">
      <xdr:nvSpPr>
        <xdr:cNvPr id="880" name="繰出金該当値テキスト"/>
        <xdr:cNvSpPr txBox="1"/>
      </xdr:nvSpPr>
      <xdr:spPr>
        <a:xfrm>
          <a:off x="22212300" y="1302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79336</xdr:rowOff>
    </xdr:from>
    <xdr:to>
      <xdr:col>112</xdr:col>
      <xdr:colOff>38100</xdr:colOff>
      <xdr:row>77</xdr:row>
      <xdr:rowOff>9486</xdr:rowOff>
    </xdr:to>
    <xdr:sp macro="" textlink="">
      <xdr:nvSpPr>
        <xdr:cNvPr id="881" name="楕円 880"/>
        <xdr:cNvSpPr/>
      </xdr:nvSpPr>
      <xdr:spPr>
        <a:xfrm>
          <a:off x="21272500" y="131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613</xdr:rowOff>
    </xdr:from>
    <xdr:ext cx="534377" cy="259045"/>
    <xdr:sp macro="" textlink="">
      <xdr:nvSpPr>
        <xdr:cNvPr id="882" name="テキスト ボックス 881"/>
        <xdr:cNvSpPr txBox="1"/>
      </xdr:nvSpPr>
      <xdr:spPr>
        <a:xfrm>
          <a:off x="21056111" y="1320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91757</xdr:rowOff>
    </xdr:from>
    <xdr:to>
      <xdr:col>107</xdr:col>
      <xdr:colOff>101600</xdr:colOff>
      <xdr:row>77</xdr:row>
      <xdr:rowOff>21907</xdr:rowOff>
    </xdr:to>
    <xdr:sp macro="" textlink="">
      <xdr:nvSpPr>
        <xdr:cNvPr id="883" name="楕円 882"/>
        <xdr:cNvSpPr/>
      </xdr:nvSpPr>
      <xdr:spPr>
        <a:xfrm>
          <a:off x="20383500" y="131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13034</xdr:rowOff>
    </xdr:from>
    <xdr:ext cx="534377" cy="259045"/>
    <xdr:sp macro="" textlink="">
      <xdr:nvSpPr>
        <xdr:cNvPr id="884" name="テキスト ボックス 883"/>
        <xdr:cNvSpPr txBox="1"/>
      </xdr:nvSpPr>
      <xdr:spPr>
        <a:xfrm>
          <a:off x="20167111" y="132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88137</xdr:rowOff>
    </xdr:from>
    <xdr:to>
      <xdr:col>102</xdr:col>
      <xdr:colOff>165100</xdr:colOff>
      <xdr:row>77</xdr:row>
      <xdr:rowOff>18287</xdr:rowOff>
    </xdr:to>
    <xdr:sp macro="" textlink="">
      <xdr:nvSpPr>
        <xdr:cNvPr id="885" name="楕円 884"/>
        <xdr:cNvSpPr/>
      </xdr:nvSpPr>
      <xdr:spPr>
        <a:xfrm>
          <a:off x="19494500" y="1311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9414</xdr:rowOff>
    </xdr:from>
    <xdr:ext cx="534377" cy="259045"/>
    <xdr:sp macro="" textlink="">
      <xdr:nvSpPr>
        <xdr:cNvPr id="886" name="テキスト ボックス 885"/>
        <xdr:cNvSpPr txBox="1"/>
      </xdr:nvSpPr>
      <xdr:spPr>
        <a:xfrm>
          <a:off x="19278111" y="1321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105321</xdr:rowOff>
    </xdr:from>
    <xdr:to>
      <xdr:col>98</xdr:col>
      <xdr:colOff>38100</xdr:colOff>
      <xdr:row>77</xdr:row>
      <xdr:rowOff>35471</xdr:rowOff>
    </xdr:to>
    <xdr:sp macro="" textlink="">
      <xdr:nvSpPr>
        <xdr:cNvPr id="887" name="楕円 886"/>
        <xdr:cNvSpPr/>
      </xdr:nvSpPr>
      <xdr:spPr>
        <a:xfrm>
          <a:off x="18605500" y="131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26598</xdr:rowOff>
    </xdr:from>
    <xdr:ext cx="534377" cy="259045"/>
    <xdr:sp macro="" textlink="">
      <xdr:nvSpPr>
        <xdr:cNvPr id="888" name="テキスト ボックス 887"/>
        <xdr:cNvSpPr txBox="1"/>
      </xdr:nvSpPr>
      <xdr:spPr>
        <a:xfrm>
          <a:off x="18389111" y="132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500,852</a:t>
          </a:r>
          <a:r>
            <a:rPr kumimoji="1" lang="ja-JP" altLang="en-US" sz="1300">
              <a:latin typeface="ＭＳ Ｐゴシック" panose="020B0600070205080204" pitchFamily="50" charset="-128"/>
              <a:ea typeface="ＭＳ Ｐゴシック" panose="020B0600070205080204" pitchFamily="50" charset="-128"/>
            </a:rPr>
            <a:t>円となっており，令和３年度と比較すると</a:t>
          </a:r>
          <a:r>
            <a:rPr kumimoji="1" lang="en-US" altLang="ja-JP" sz="1300">
              <a:latin typeface="ＭＳ Ｐゴシック" panose="020B0600070205080204" pitchFamily="50" charset="-128"/>
              <a:ea typeface="ＭＳ Ｐゴシック" panose="020B0600070205080204" pitchFamily="50" charset="-128"/>
            </a:rPr>
            <a:t>7,844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主な内訳としては，物件費は，住民一人当たり</a:t>
          </a:r>
          <a:r>
            <a:rPr kumimoji="1" lang="en-US" altLang="ja-JP" sz="1300">
              <a:latin typeface="ＭＳ Ｐゴシック" panose="020B0600070205080204" pitchFamily="50" charset="-128"/>
              <a:ea typeface="ＭＳ Ｐゴシック" panose="020B0600070205080204" pitchFamily="50" charset="-128"/>
            </a:rPr>
            <a:t>68,696</a:t>
          </a:r>
          <a:r>
            <a:rPr kumimoji="1" lang="ja-JP" altLang="en-US" sz="1300">
              <a:latin typeface="ＭＳ Ｐゴシック" panose="020B0600070205080204" pitchFamily="50" charset="-128"/>
              <a:ea typeface="ＭＳ Ｐゴシック" panose="020B0600070205080204" pitchFamily="50" charset="-128"/>
            </a:rPr>
            <a:t>円となっており，新たに供用を開始した下入野健康増進センターの運営費の増加や，電気料金等の高騰に伴う市有施設の維持管理費の増加等により，前年度から増加している。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137,927</a:t>
          </a:r>
          <a:r>
            <a:rPr kumimoji="1" lang="ja-JP" altLang="en-US" sz="1300">
              <a:latin typeface="ＭＳ Ｐゴシック" panose="020B0600070205080204" pitchFamily="50" charset="-128"/>
              <a:ea typeface="ＭＳ Ｐゴシック" panose="020B0600070205080204" pitchFamily="50" charset="-128"/>
            </a:rPr>
            <a:t>円となっており，少子高齢化に伴い，社会保障費が年々増加を続けている一方，子育て世帯や市民税非課税世帯に対する給付金が大きく減少したことにより，前年度から減少している。</a:t>
          </a:r>
        </a:p>
        <a:p>
          <a:r>
            <a:rPr kumimoji="1" lang="ja-JP" altLang="en-US" sz="1300">
              <a:latin typeface="ＭＳ Ｐゴシック" panose="020B0600070205080204" pitchFamily="50" charset="-128"/>
              <a:ea typeface="ＭＳ Ｐゴシック" panose="020B0600070205080204" pitchFamily="50" charset="-128"/>
            </a:rPr>
            <a:t>　普通建設事業費は，市役所新庁舎，新ごみ処理施設，新市民会館，アダストリアみとアリーナなどの大規模な投資的事業の推進により，各年度とも類似団体平均を大幅に上回っている。令和４年度においては，新市民会館の整備や南消防署移転改築事業の推進に伴い増加しているが，令和５年度は，これらの事業の完了に伴い減少する見込み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39,230</a:t>
          </a:r>
          <a:r>
            <a:rPr kumimoji="1" lang="ja-JP" altLang="en-US" sz="1300">
              <a:latin typeface="ＭＳ Ｐゴシック" panose="020B0600070205080204" pitchFamily="50" charset="-128"/>
              <a:ea typeface="ＭＳ Ｐゴシック" panose="020B0600070205080204" pitchFamily="50" charset="-128"/>
            </a:rPr>
            <a:t>円となっており，市税の徴収猶予特例債等の臨時的な償還が終了したことにより，前年度から減少している。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茨城県水戸市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財政調整基金残高は，令和４年度において，前年度から増加し，標準財政規模比</a:t>
          </a:r>
          <a:r>
            <a:rPr kumimoji="1" lang="en-US" altLang="ja-JP" sz="1200">
              <a:latin typeface="ＭＳ ゴシック" pitchFamily="49" charset="-128"/>
              <a:ea typeface="ＭＳ ゴシック" pitchFamily="49" charset="-128"/>
            </a:rPr>
            <a:t>9.53</a:t>
          </a:r>
          <a:r>
            <a:rPr kumimoji="1" lang="ja-JP" altLang="en-US" sz="1200">
              <a:latin typeface="ＭＳ ゴシック" pitchFamily="49" charset="-128"/>
              <a:ea typeface="ＭＳ ゴシック" pitchFamily="49" charset="-128"/>
            </a:rPr>
            <a:t>％となった。これは，令和３年度の実質収支額が大きく増加し，</a:t>
          </a:r>
          <a:r>
            <a:rPr kumimoji="1" lang="en-US" altLang="ja-JP" sz="1200">
              <a:latin typeface="ＭＳ ゴシック" pitchFamily="49" charset="-128"/>
              <a:ea typeface="ＭＳ ゴシック" pitchFamily="49" charset="-128"/>
            </a:rPr>
            <a:t>3,018</a:t>
          </a:r>
          <a:r>
            <a:rPr kumimoji="1" lang="ja-JP" altLang="en-US" sz="1200">
              <a:latin typeface="ＭＳ ゴシック" pitchFamily="49" charset="-128"/>
              <a:ea typeface="ＭＳ ゴシック" pitchFamily="49" charset="-128"/>
            </a:rPr>
            <a:t>百万円の積立を行ったことによるものである。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実質収支額は，市税収納率の向上などの歳入確保及び効率的な財政運営に努めた結果，毎年度一定程度の額を確保している。</a:t>
          </a:r>
        </a:p>
        <a:p>
          <a:r>
            <a:rPr kumimoji="1" lang="ja-JP" altLang="en-US" sz="1200">
              <a:latin typeface="ＭＳ ゴシック" pitchFamily="49" charset="-128"/>
              <a:ea typeface="ＭＳ ゴシック" pitchFamily="49" charset="-128"/>
            </a:rPr>
            <a:t>　引き続き，徹底的な行財政改革に取り組み，適切な財源の確保と歳出の精査を行い，持続可能な財政運営に努める。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茨城県水戸市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市税等の収納対策の強化，使用料・手数料の計画的な見直し，ネーミングライツの積極的な活用などにより，歳入の確保に努めるとともに，歳出面においては，民間委託化の推進による職員定数の適正化や，費用対効果を踏まえた事務事業の見直しなどに取り組み，全庁を挙げて行財政改革を推進していることから，一定の黒字額を確保している状況にある。令和３年度においては，普通交付税や地方消費税交付金の増加等により，実質収支額が増加したため，一時的に上昇したものの，令和４年度においては，新たに供用開始した施設の運営費や電気料金等の高騰に伴う市有施設の維持管理費の増加等により，物件費が増加したことなどから，低下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水道事業会計は，令和４年度においては，水道料金等の増加に伴い現金預金等の流動資産が増加したことにより，資金剰余額が増加したため，前年度から上昇している。</a:t>
          </a:r>
        </a:p>
        <a:p>
          <a:r>
            <a:rPr kumimoji="1" lang="ja-JP" altLang="en-US" sz="1400">
              <a:latin typeface="ＭＳ ゴシック" pitchFamily="49" charset="-128"/>
              <a:ea typeface="ＭＳ ゴシック" pitchFamily="49" charset="-128"/>
            </a:rPr>
            <a:t>　その他の公営企業会計及び特別会計についても，効率的な事業経営に努めるとともに，使用料や保険料等の受益者負担の見直しを定期的に行い，安定的な財政運営を確保している。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140461271</v>
      </c>
      <c r="BO4" s="485"/>
      <c r="BP4" s="485"/>
      <c r="BQ4" s="485"/>
      <c r="BR4" s="485"/>
      <c r="BS4" s="485"/>
      <c r="BT4" s="485"/>
      <c r="BU4" s="486"/>
      <c r="BV4" s="484">
        <v>140504361</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7</v>
      </c>
      <c r="CU4" s="625"/>
      <c r="CV4" s="625"/>
      <c r="CW4" s="625"/>
      <c r="CX4" s="625"/>
      <c r="CY4" s="625"/>
      <c r="CZ4" s="625"/>
      <c r="DA4" s="626"/>
      <c r="DB4" s="624">
        <v>9.6999999999999993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135235114</v>
      </c>
      <c r="BO5" s="456"/>
      <c r="BP5" s="456"/>
      <c r="BQ5" s="456"/>
      <c r="BR5" s="456"/>
      <c r="BS5" s="456"/>
      <c r="BT5" s="456"/>
      <c r="BU5" s="457"/>
      <c r="BV5" s="455">
        <v>133682176</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95.5</v>
      </c>
      <c r="CU5" s="453"/>
      <c r="CV5" s="453"/>
      <c r="CW5" s="453"/>
      <c r="CX5" s="453"/>
      <c r="CY5" s="453"/>
      <c r="CZ5" s="453"/>
      <c r="DA5" s="454"/>
      <c r="DB5" s="452">
        <v>92.4</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5226157</v>
      </c>
      <c r="BO6" s="456"/>
      <c r="BP6" s="456"/>
      <c r="BQ6" s="456"/>
      <c r="BR6" s="456"/>
      <c r="BS6" s="456"/>
      <c r="BT6" s="456"/>
      <c r="BU6" s="457"/>
      <c r="BV6" s="455">
        <v>6822185</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99.8</v>
      </c>
      <c r="CU6" s="599"/>
      <c r="CV6" s="599"/>
      <c r="CW6" s="599"/>
      <c r="CX6" s="599"/>
      <c r="CY6" s="599"/>
      <c r="CZ6" s="599"/>
      <c r="DA6" s="600"/>
      <c r="DB6" s="598">
        <v>99.5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967076</v>
      </c>
      <c r="BO7" s="456"/>
      <c r="BP7" s="456"/>
      <c r="BQ7" s="456"/>
      <c r="BR7" s="456"/>
      <c r="BS7" s="456"/>
      <c r="BT7" s="456"/>
      <c r="BU7" s="457"/>
      <c r="BV7" s="455">
        <v>772831</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60415657</v>
      </c>
      <c r="CU7" s="456"/>
      <c r="CV7" s="456"/>
      <c r="CW7" s="456"/>
      <c r="CX7" s="456"/>
      <c r="CY7" s="456"/>
      <c r="CZ7" s="456"/>
      <c r="DA7" s="457"/>
      <c r="DB7" s="455">
        <v>62124745</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4259081</v>
      </c>
      <c r="BO8" s="456"/>
      <c r="BP8" s="456"/>
      <c r="BQ8" s="456"/>
      <c r="BR8" s="456"/>
      <c r="BS8" s="456"/>
      <c r="BT8" s="456"/>
      <c r="BU8" s="457"/>
      <c r="BV8" s="455">
        <v>6049354</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0.81</v>
      </c>
      <c r="CU8" s="559"/>
      <c r="CV8" s="559"/>
      <c r="CW8" s="559"/>
      <c r="CX8" s="559"/>
      <c r="CY8" s="559"/>
      <c r="CZ8" s="559"/>
      <c r="DA8" s="560"/>
      <c r="DB8" s="558">
        <v>0.83</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270685</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96</v>
      </c>
      <c r="AV9" s="514"/>
      <c r="AW9" s="514"/>
      <c r="AX9" s="514"/>
      <c r="AY9" s="469" t="s">
        <v>118</v>
      </c>
      <c r="AZ9" s="470"/>
      <c r="BA9" s="470"/>
      <c r="BB9" s="470"/>
      <c r="BC9" s="470"/>
      <c r="BD9" s="470"/>
      <c r="BE9" s="470"/>
      <c r="BF9" s="470"/>
      <c r="BG9" s="470"/>
      <c r="BH9" s="470"/>
      <c r="BI9" s="470"/>
      <c r="BJ9" s="470"/>
      <c r="BK9" s="470"/>
      <c r="BL9" s="470"/>
      <c r="BM9" s="471"/>
      <c r="BN9" s="455">
        <v>-1790273</v>
      </c>
      <c r="BO9" s="456"/>
      <c r="BP9" s="456"/>
      <c r="BQ9" s="456"/>
      <c r="BR9" s="456"/>
      <c r="BS9" s="456"/>
      <c r="BT9" s="456"/>
      <c r="BU9" s="457"/>
      <c r="BV9" s="455">
        <v>2108679</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13.2</v>
      </c>
      <c r="CU9" s="453"/>
      <c r="CV9" s="453"/>
      <c r="CW9" s="453"/>
      <c r="CX9" s="453"/>
      <c r="CY9" s="453"/>
      <c r="CZ9" s="453"/>
      <c r="DA9" s="454"/>
      <c r="DB9" s="452">
        <v>13.9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270783</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96</v>
      </c>
      <c r="AV10" s="514"/>
      <c r="AW10" s="514"/>
      <c r="AX10" s="514"/>
      <c r="AY10" s="469" t="s">
        <v>122</v>
      </c>
      <c r="AZ10" s="470"/>
      <c r="BA10" s="470"/>
      <c r="BB10" s="470"/>
      <c r="BC10" s="470"/>
      <c r="BD10" s="470"/>
      <c r="BE10" s="470"/>
      <c r="BF10" s="470"/>
      <c r="BG10" s="470"/>
      <c r="BH10" s="470"/>
      <c r="BI10" s="470"/>
      <c r="BJ10" s="470"/>
      <c r="BK10" s="470"/>
      <c r="BL10" s="470"/>
      <c r="BM10" s="471"/>
      <c r="BN10" s="455">
        <v>3018092</v>
      </c>
      <c r="BO10" s="456"/>
      <c r="BP10" s="456"/>
      <c r="BQ10" s="456"/>
      <c r="BR10" s="456"/>
      <c r="BS10" s="456"/>
      <c r="BT10" s="456"/>
      <c r="BU10" s="457"/>
      <c r="BV10" s="455">
        <v>2000110</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15">
      <c r="A12" s="181"/>
      <c r="B12" s="561" t="s">
        <v>130</v>
      </c>
      <c r="C12" s="562"/>
      <c r="D12" s="562"/>
      <c r="E12" s="562"/>
      <c r="F12" s="562"/>
      <c r="G12" s="562"/>
      <c r="H12" s="562"/>
      <c r="I12" s="562"/>
      <c r="J12" s="562"/>
      <c r="K12" s="563"/>
      <c r="L12" s="570" t="s">
        <v>131</v>
      </c>
      <c r="M12" s="571"/>
      <c r="N12" s="571"/>
      <c r="O12" s="571"/>
      <c r="P12" s="571"/>
      <c r="Q12" s="572"/>
      <c r="R12" s="573">
        <v>270010</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111</v>
      </c>
      <c r="AV12" s="514"/>
      <c r="AW12" s="514"/>
      <c r="AX12" s="514"/>
      <c r="AY12" s="469" t="s">
        <v>135</v>
      </c>
      <c r="AZ12" s="470"/>
      <c r="BA12" s="470"/>
      <c r="BB12" s="470"/>
      <c r="BC12" s="470"/>
      <c r="BD12" s="470"/>
      <c r="BE12" s="470"/>
      <c r="BF12" s="470"/>
      <c r="BG12" s="470"/>
      <c r="BH12" s="470"/>
      <c r="BI12" s="470"/>
      <c r="BJ12" s="470"/>
      <c r="BK12" s="470"/>
      <c r="BL12" s="470"/>
      <c r="BM12" s="471"/>
      <c r="BN12" s="455">
        <v>1886888</v>
      </c>
      <c r="BO12" s="456"/>
      <c r="BP12" s="456"/>
      <c r="BQ12" s="456"/>
      <c r="BR12" s="456"/>
      <c r="BS12" s="456"/>
      <c r="BT12" s="456"/>
      <c r="BU12" s="457"/>
      <c r="BV12" s="455">
        <v>0</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138</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139</v>
      </c>
      <c r="N13" s="540"/>
      <c r="O13" s="540"/>
      <c r="P13" s="540"/>
      <c r="Q13" s="541"/>
      <c r="R13" s="542">
        <v>266245</v>
      </c>
      <c r="S13" s="543"/>
      <c r="T13" s="543"/>
      <c r="U13" s="543"/>
      <c r="V13" s="544"/>
      <c r="W13" s="545" t="s">
        <v>140</v>
      </c>
      <c r="X13" s="441"/>
      <c r="Y13" s="441"/>
      <c r="Z13" s="441"/>
      <c r="AA13" s="441"/>
      <c r="AB13" s="442"/>
      <c r="AC13" s="408">
        <v>2892</v>
      </c>
      <c r="AD13" s="409"/>
      <c r="AE13" s="409"/>
      <c r="AF13" s="409"/>
      <c r="AG13" s="410"/>
      <c r="AH13" s="408">
        <v>3283</v>
      </c>
      <c r="AI13" s="409"/>
      <c r="AJ13" s="409"/>
      <c r="AK13" s="409"/>
      <c r="AL13" s="468"/>
      <c r="AM13" s="512" t="s">
        <v>141</v>
      </c>
      <c r="AN13" s="412"/>
      <c r="AO13" s="412"/>
      <c r="AP13" s="412"/>
      <c r="AQ13" s="412"/>
      <c r="AR13" s="412"/>
      <c r="AS13" s="412"/>
      <c r="AT13" s="413"/>
      <c r="AU13" s="513" t="s">
        <v>107</v>
      </c>
      <c r="AV13" s="514"/>
      <c r="AW13" s="514"/>
      <c r="AX13" s="514"/>
      <c r="AY13" s="469" t="s">
        <v>142</v>
      </c>
      <c r="AZ13" s="470"/>
      <c r="BA13" s="470"/>
      <c r="BB13" s="470"/>
      <c r="BC13" s="470"/>
      <c r="BD13" s="470"/>
      <c r="BE13" s="470"/>
      <c r="BF13" s="470"/>
      <c r="BG13" s="470"/>
      <c r="BH13" s="470"/>
      <c r="BI13" s="470"/>
      <c r="BJ13" s="470"/>
      <c r="BK13" s="470"/>
      <c r="BL13" s="470"/>
      <c r="BM13" s="471"/>
      <c r="BN13" s="455">
        <v>-659069</v>
      </c>
      <c r="BO13" s="456"/>
      <c r="BP13" s="456"/>
      <c r="BQ13" s="456"/>
      <c r="BR13" s="456"/>
      <c r="BS13" s="456"/>
      <c r="BT13" s="456"/>
      <c r="BU13" s="457"/>
      <c r="BV13" s="455">
        <v>4108789</v>
      </c>
      <c r="BW13" s="456"/>
      <c r="BX13" s="456"/>
      <c r="BY13" s="456"/>
      <c r="BZ13" s="456"/>
      <c r="CA13" s="456"/>
      <c r="CB13" s="456"/>
      <c r="CC13" s="457"/>
      <c r="CD13" s="495" t="s">
        <v>143</v>
      </c>
      <c r="CE13" s="415"/>
      <c r="CF13" s="415"/>
      <c r="CG13" s="415"/>
      <c r="CH13" s="415"/>
      <c r="CI13" s="415"/>
      <c r="CJ13" s="415"/>
      <c r="CK13" s="415"/>
      <c r="CL13" s="415"/>
      <c r="CM13" s="415"/>
      <c r="CN13" s="415"/>
      <c r="CO13" s="415"/>
      <c r="CP13" s="415"/>
      <c r="CQ13" s="415"/>
      <c r="CR13" s="415"/>
      <c r="CS13" s="496"/>
      <c r="CT13" s="452">
        <v>9.1999999999999993</v>
      </c>
      <c r="CU13" s="453"/>
      <c r="CV13" s="453"/>
      <c r="CW13" s="453"/>
      <c r="CX13" s="453"/>
      <c r="CY13" s="453"/>
      <c r="CZ13" s="453"/>
      <c r="DA13" s="454"/>
      <c r="DB13" s="452">
        <v>9.3000000000000007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144</v>
      </c>
      <c r="M14" s="582"/>
      <c r="N14" s="582"/>
      <c r="O14" s="582"/>
      <c r="P14" s="582"/>
      <c r="Q14" s="583"/>
      <c r="R14" s="542">
        <v>271156</v>
      </c>
      <c r="S14" s="543"/>
      <c r="T14" s="543"/>
      <c r="U14" s="543"/>
      <c r="V14" s="544"/>
      <c r="W14" s="546"/>
      <c r="X14" s="444"/>
      <c r="Y14" s="444"/>
      <c r="Z14" s="444"/>
      <c r="AA14" s="444"/>
      <c r="AB14" s="445"/>
      <c r="AC14" s="535">
        <v>2.2999999999999998</v>
      </c>
      <c r="AD14" s="536"/>
      <c r="AE14" s="536"/>
      <c r="AF14" s="536"/>
      <c r="AG14" s="537"/>
      <c r="AH14" s="535">
        <v>2.7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145</v>
      </c>
      <c r="CE14" s="493"/>
      <c r="CF14" s="493"/>
      <c r="CG14" s="493"/>
      <c r="CH14" s="493"/>
      <c r="CI14" s="493"/>
      <c r="CJ14" s="493"/>
      <c r="CK14" s="493"/>
      <c r="CL14" s="493"/>
      <c r="CM14" s="493"/>
      <c r="CN14" s="493"/>
      <c r="CO14" s="493"/>
      <c r="CP14" s="493"/>
      <c r="CQ14" s="493"/>
      <c r="CR14" s="493"/>
      <c r="CS14" s="494"/>
      <c r="CT14" s="552">
        <v>132.9</v>
      </c>
      <c r="CU14" s="553"/>
      <c r="CV14" s="553"/>
      <c r="CW14" s="553"/>
      <c r="CX14" s="553"/>
      <c r="CY14" s="553"/>
      <c r="CZ14" s="553"/>
      <c r="DA14" s="554"/>
      <c r="DB14" s="552">
        <v>123.1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146</v>
      </c>
      <c r="N15" s="540"/>
      <c r="O15" s="540"/>
      <c r="P15" s="540"/>
      <c r="Q15" s="541"/>
      <c r="R15" s="542">
        <v>267656</v>
      </c>
      <c r="S15" s="543"/>
      <c r="T15" s="543"/>
      <c r="U15" s="543"/>
      <c r="V15" s="544"/>
      <c r="W15" s="545" t="s">
        <v>147</v>
      </c>
      <c r="X15" s="441"/>
      <c r="Y15" s="441"/>
      <c r="Z15" s="441"/>
      <c r="AA15" s="441"/>
      <c r="AB15" s="442"/>
      <c r="AC15" s="408">
        <v>23135</v>
      </c>
      <c r="AD15" s="409"/>
      <c r="AE15" s="409"/>
      <c r="AF15" s="409"/>
      <c r="AG15" s="410"/>
      <c r="AH15" s="408">
        <v>23551</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37661003</v>
      </c>
      <c r="BO15" s="485"/>
      <c r="BP15" s="485"/>
      <c r="BQ15" s="485"/>
      <c r="BR15" s="485"/>
      <c r="BS15" s="485"/>
      <c r="BT15" s="485"/>
      <c r="BU15" s="486"/>
      <c r="BV15" s="484">
        <v>36341612</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18.7</v>
      </c>
      <c r="AD16" s="536"/>
      <c r="AE16" s="536"/>
      <c r="AF16" s="536"/>
      <c r="AG16" s="537"/>
      <c r="AH16" s="535">
        <v>19.399999999999999</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47423700</v>
      </c>
      <c r="BO16" s="456"/>
      <c r="BP16" s="456"/>
      <c r="BQ16" s="456"/>
      <c r="BR16" s="456"/>
      <c r="BS16" s="456"/>
      <c r="BT16" s="456"/>
      <c r="BU16" s="457"/>
      <c r="BV16" s="455">
        <v>45858945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97991</v>
      </c>
      <c r="AD17" s="409"/>
      <c r="AE17" s="409"/>
      <c r="AF17" s="409"/>
      <c r="AG17" s="410"/>
      <c r="AH17" s="408">
        <v>94739</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47997019</v>
      </c>
      <c r="BO17" s="456"/>
      <c r="BP17" s="456"/>
      <c r="BQ17" s="456"/>
      <c r="BR17" s="456"/>
      <c r="BS17" s="456"/>
      <c r="BT17" s="456"/>
      <c r="BU17" s="457"/>
      <c r="BV17" s="455">
        <v>46453565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157</v>
      </c>
      <c r="C18" s="506"/>
      <c r="D18" s="506"/>
      <c r="E18" s="507"/>
      <c r="F18" s="507"/>
      <c r="G18" s="507"/>
      <c r="H18" s="507"/>
      <c r="I18" s="507"/>
      <c r="J18" s="507"/>
      <c r="K18" s="507"/>
      <c r="L18" s="508">
        <v>217.32</v>
      </c>
      <c r="M18" s="508"/>
      <c r="N18" s="508"/>
      <c r="O18" s="508"/>
      <c r="P18" s="508"/>
      <c r="Q18" s="508"/>
      <c r="R18" s="509"/>
      <c r="S18" s="509"/>
      <c r="T18" s="509"/>
      <c r="U18" s="509"/>
      <c r="V18" s="510"/>
      <c r="W18" s="526"/>
      <c r="X18" s="527"/>
      <c r="Y18" s="527"/>
      <c r="Z18" s="527"/>
      <c r="AA18" s="527"/>
      <c r="AB18" s="551"/>
      <c r="AC18" s="425">
        <v>79</v>
      </c>
      <c r="AD18" s="426"/>
      <c r="AE18" s="426"/>
      <c r="AF18" s="426"/>
      <c r="AG18" s="511"/>
      <c r="AH18" s="425">
        <v>77.900000000000006</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59922100</v>
      </c>
      <c r="BO18" s="456"/>
      <c r="BP18" s="456"/>
      <c r="BQ18" s="456"/>
      <c r="BR18" s="456"/>
      <c r="BS18" s="456"/>
      <c r="BT18" s="456"/>
      <c r="BU18" s="457"/>
      <c r="BV18" s="455">
        <v>58796917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159</v>
      </c>
      <c r="C19" s="506"/>
      <c r="D19" s="506"/>
      <c r="E19" s="507"/>
      <c r="F19" s="507"/>
      <c r="G19" s="507"/>
      <c r="H19" s="507"/>
      <c r="I19" s="507"/>
      <c r="J19" s="507"/>
      <c r="K19" s="507"/>
      <c r="L19" s="515">
        <v>1246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78384972</v>
      </c>
      <c r="BO19" s="456"/>
      <c r="BP19" s="456"/>
      <c r="BQ19" s="456"/>
      <c r="BR19" s="456"/>
      <c r="BS19" s="456"/>
      <c r="BT19" s="456"/>
      <c r="BU19" s="457"/>
      <c r="BV19" s="455">
        <v>75836678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161</v>
      </c>
      <c r="C20" s="506"/>
      <c r="D20" s="506"/>
      <c r="E20" s="507"/>
      <c r="F20" s="507"/>
      <c r="G20" s="507"/>
      <c r="H20" s="507"/>
      <c r="I20" s="507"/>
      <c r="J20" s="507"/>
      <c r="K20" s="507"/>
      <c r="L20" s="515">
        <v>122598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149261113</v>
      </c>
      <c r="BO22" s="485"/>
      <c r="BP22" s="485"/>
      <c r="BQ22" s="485"/>
      <c r="BR22" s="485"/>
      <c r="BS22" s="485"/>
      <c r="BT22" s="485"/>
      <c r="BU22" s="486"/>
      <c r="BV22" s="484">
        <v>140205373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95835062</v>
      </c>
      <c r="BO23" s="456"/>
      <c r="BP23" s="456"/>
      <c r="BQ23" s="456"/>
      <c r="BR23" s="456"/>
      <c r="BS23" s="456"/>
      <c r="BT23" s="456"/>
      <c r="BU23" s="457"/>
      <c r="BV23" s="455">
        <v>90480490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171</v>
      </c>
      <c r="F24" s="412"/>
      <c r="G24" s="412"/>
      <c r="H24" s="412"/>
      <c r="I24" s="412"/>
      <c r="J24" s="412"/>
      <c r="K24" s="413"/>
      <c r="L24" s="408">
        <v>1</v>
      </c>
      <c r="M24" s="409"/>
      <c r="N24" s="409"/>
      <c r="O24" s="409"/>
      <c r="P24" s="410"/>
      <c r="Q24" s="408">
        <v>8600</v>
      </c>
      <c r="R24" s="409"/>
      <c r="S24" s="409"/>
      <c r="T24" s="409"/>
      <c r="U24" s="409"/>
      <c r="V24" s="410"/>
      <c r="W24" s="498"/>
      <c r="X24" s="435"/>
      <c r="Y24" s="436"/>
      <c r="Z24" s="411" t="s">
        <v>172</v>
      </c>
      <c r="AA24" s="412"/>
      <c r="AB24" s="412"/>
      <c r="AC24" s="412"/>
      <c r="AD24" s="412"/>
      <c r="AE24" s="412"/>
      <c r="AF24" s="412"/>
      <c r="AG24" s="413"/>
      <c r="AH24" s="408">
        <v>1768</v>
      </c>
      <c r="AI24" s="409"/>
      <c r="AJ24" s="409"/>
      <c r="AK24" s="409"/>
      <c r="AL24" s="410"/>
      <c r="AM24" s="408">
        <v>5433064</v>
      </c>
      <c r="AN24" s="409"/>
      <c r="AO24" s="409"/>
      <c r="AP24" s="409"/>
      <c r="AQ24" s="409"/>
      <c r="AR24" s="410"/>
      <c r="AS24" s="408">
        <v>3073</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101077408</v>
      </c>
      <c r="BO24" s="456"/>
      <c r="BP24" s="456"/>
      <c r="BQ24" s="456"/>
      <c r="BR24" s="456"/>
      <c r="BS24" s="456"/>
      <c r="BT24" s="456"/>
      <c r="BU24" s="457"/>
      <c r="BV24" s="455">
        <v>90861313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174</v>
      </c>
      <c r="F25" s="412"/>
      <c r="G25" s="412"/>
      <c r="H25" s="412"/>
      <c r="I25" s="412"/>
      <c r="J25" s="412"/>
      <c r="K25" s="413"/>
      <c r="L25" s="408">
        <v>3</v>
      </c>
      <c r="M25" s="409"/>
      <c r="N25" s="409"/>
      <c r="O25" s="409"/>
      <c r="P25" s="410"/>
      <c r="Q25" s="408">
        <v>8585</v>
      </c>
      <c r="R25" s="409"/>
      <c r="S25" s="409"/>
      <c r="T25" s="409"/>
      <c r="U25" s="409"/>
      <c r="V25" s="410"/>
      <c r="W25" s="498"/>
      <c r="X25" s="435"/>
      <c r="Y25" s="436"/>
      <c r="Z25" s="411" t="s">
        <v>175</v>
      </c>
      <c r="AA25" s="412"/>
      <c r="AB25" s="412"/>
      <c r="AC25" s="412"/>
      <c r="AD25" s="412"/>
      <c r="AE25" s="412"/>
      <c r="AF25" s="412"/>
      <c r="AG25" s="413"/>
      <c r="AH25" s="408">
        <v>341</v>
      </c>
      <c r="AI25" s="409"/>
      <c r="AJ25" s="409"/>
      <c r="AK25" s="409"/>
      <c r="AL25" s="410"/>
      <c r="AM25" s="408">
        <v>1107568</v>
      </c>
      <c r="AN25" s="409"/>
      <c r="AO25" s="409"/>
      <c r="AP25" s="409"/>
      <c r="AQ25" s="409"/>
      <c r="AR25" s="410"/>
      <c r="AS25" s="408">
        <v>3248</v>
      </c>
      <c r="AT25" s="409"/>
      <c r="AU25" s="409"/>
      <c r="AV25" s="409"/>
      <c r="AW25" s="409"/>
      <c r="AX25" s="468"/>
      <c r="AY25" s="481" t="s">
        <v>176</v>
      </c>
      <c r="AZ25" s="482"/>
      <c r="BA25" s="482"/>
      <c r="BB25" s="482"/>
      <c r="BC25" s="482"/>
      <c r="BD25" s="482"/>
      <c r="BE25" s="482"/>
      <c r="BF25" s="482"/>
      <c r="BG25" s="482"/>
      <c r="BH25" s="482"/>
      <c r="BI25" s="482"/>
      <c r="BJ25" s="482"/>
      <c r="BK25" s="482"/>
      <c r="BL25" s="482"/>
      <c r="BM25" s="483"/>
      <c r="BN25" s="484">
        <v>42087269</v>
      </c>
      <c r="BO25" s="485"/>
      <c r="BP25" s="485"/>
      <c r="BQ25" s="485"/>
      <c r="BR25" s="485"/>
      <c r="BS25" s="485"/>
      <c r="BT25" s="485"/>
      <c r="BU25" s="486"/>
      <c r="BV25" s="484">
        <v>45344901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177</v>
      </c>
      <c r="F26" s="412"/>
      <c r="G26" s="412"/>
      <c r="H26" s="412"/>
      <c r="I26" s="412"/>
      <c r="J26" s="412"/>
      <c r="K26" s="413"/>
      <c r="L26" s="408">
        <v>1</v>
      </c>
      <c r="M26" s="409"/>
      <c r="N26" s="409"/>
      <c r="O26" s="409"/>
      <c r="P26" s="410"/>
      <c r="Q26" s="408">
        <v>7595</v>
      </c>
      <c r="R26" s="409"/>
      <c r="S26" s="409"/>
      <c r="T26" s="409"/>
      <c r="U26" s="409"/>
      <c r="V26" s="410"/>
      <c r="W26" s="498"/>
      <c r="X26" s="435"/>
      <c r="Y26" s="436"/>
      <c r="Z26" s="411" t="s">
        <v>178</v>
      </c>
      <c r="AA26" s="466"/>
      <c r="AB26" s="466"/>
      <c r="AC26" s="466"/>
      <c r="AD26" s="466"/>
      <c r="AE26" s="466"/>
      <c r="AF26" s="466"/>
      <c r="AG26" s="467"/>
      <c r="AH26" s="408">
        <v>160</v>
      </c>
      <c r="AI26" s="409"/>
      <c r="AJ26" s="409"/>
      <c r="AK26" s="409"/>
      <c r="AL26" s="410"/>
      <c r="AM26" s="408">
        <v>488640</v>
      </c>
      <c r="AN26" s="409"/>
      <c r="AO26" s="409"/>
      <c r="AP26" s="409"/>
      <c r="AQ26" s="409"/>
      <c r="AR26" s="410"/>
      <c r="AS26" s="408">
        <v>3054</v>
      </c>
      <c r="AT26" s="409"/>
      <c r="AU26" s="409"/>
      <c r="AV26" s="409"/>
      <c r="AW26" s="409"/>
      <c r="AX26" s="468"/>
      <c r="AY26" s="495" t="s">
        <v>179</v>
      </c>
      <c r="AZ26" s="415"/>
      <c r="BA26" s="415"/>
      <c r="BB26" s="415"/>
      <c r="BC26" s="415"/>
      <c r="BD26" s="415"/>
      <c r="BE26" s="415"/>
      <c r="BF26" s="415"/>
      <c r="BG26" s="415"/>
      <c r="BH26" s="415"/>
      <c r="BI26" s="415"/>
      <c r="BJ26" s="415"/>
      <c r="BK26" s="415"/>
      <c r="BL26" s="415"/>
      <c r="BM26" s="496"/>
      <c r="BN26" s="455" t="s">
        <v>138</v>
      </c>
      <c r="BO26" s="456"/>
      <c r="BP26" s="456"/>
      <c r="BQ26" s="456"/>
      <c r="BR26" s="456"/>
      <c r="BS26" s="456"/>
      <c r="BT26" s="456"/>
      <c r="BU26" s="457"/>
      <c r="BV26" s="455" t="s">
        <v>138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180</v>
      </c>
      <c r="F27" s="412"/>
      <c r="G27" s="412"/>
      <c r="H27" s="412"/>
      <c r="I27" s="412"/>
      <c r="J27" s="412"/>
      <c r="K27" s="413"/>
      <c r="L27" s="408">
        <v>1</v>
      </c>
      <c r="M27" s="409"/>
      <c r="N27" s="409"/>
      <c r="O27" s="409"/>
      <c r="P27" s="410"/>
      <c r="Q27" s="408">
        <v>7000</v>
      </c>
      <c r="R27" s="409"/>
      <c r="S27" s="409"/>
      <c r="T27" s="409"/>
      <c r="U27" s="409"/>
      <c r="V27" s="410"/>
      <c r="W27" s="498"/>
      <c r="X27" s="435"/>
      <c r="Y27" s="436"/>
      <c r="Z27" s="411" t="s">
        <v>181</v>
      </c>
      <c r="AA27" s="412"/>
      <c r="AB27" s="412"/>
      <c r="AC27" s="412"/>
      <c r="AD27" s="412"/>
      <c r="AE27" s="412"/>
      <c r="AF27" s="412"/>
      <c r="AG27" s="413"/>
      <c r="AH27" s="408">
        <v>44</v>
      </c>
      <c r="AI27" s="409"/>
      <c r="AJ27" s="409"/>
      <c r="AK27" s="409"/>
      <c r="AL27" s="410"/>
      <c r="AM27" s="408">
        <v>131929</v>
      </c>
      <c r="AN27" s="409"/>
      <c r="AO27" s="409"/>
      <c r="AP27" s="409"/>
      <c r="AQ27" s="409"/>
      <c r="AR27" s="410"/>
      <c r="AS27" s="408">
        <v>2998</v>
      </c>
      <c r="AT27" s="409"/>
      <c r="AU27" s="409"/>
      <c r="AV27" s="409"/>
      <c r="AW27" s="409"/>
      <c r="AX27" s="468"/>
      <c r="AY27" s="492" t="s">
        <v>182</v>
      </c>
      <c r="AZ27" s="493"/>
      <c r="BA27" s="493"/>
      <c r="BB27" s="493"/>
      <c r="BC27" s="493"/>
      <c r="BD27" s="493"/>
      <c r="BE27" s="493"/>
      <c r="BF27" s="493"/>
      <c r="BG27" s="493"/>
      <c r="BH27" s="493"/>
      <c r="BI27" s="493"/>
      <c r="BJ27" s="493"/>
      <c r="BK27" s="493"/>
      <c r="BL27" s="493"/>
      <c r="BM27" s="494"/>
      <c r="BN27" s="489">
        <v>2570000</v>
      </c>
      <c r="BO27" s="490"/>
      <c r="BP27" s="490"/>
      <c r="BQ27" s="490"/>
      <c r="BR27" s="490"/>
      <c r="BS27" s="490"/>
      <c r="BT27" s="490"/>
      <c r="BU27" s="491"/>
      <c r="BV27" s="489">
        <v>2570000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183</v>
      </c>
      <c r="F28" s="412"/>
      <c r="G28" s="412"/>
      <c r="H28" s="412"/>
      <c r="I28" s="412"/>
      <c r="J28" s="412"/>
      <c r="K28" s="413"/>
      <c r="L28" s="408">
        <v>1</v>
      </c>
      <c r="M28" s="409"/>
      <c r="N28" s="409"/>
      <c r="O28" s="409"/>
      <c r="P28" s="410"/>
      <c r="Q28" s="408">
        <v>6300</v>
      </c>
      <c r="R28" s="409"/>
      <c r="S28" s="409"/>
      <c r="T28" s="409"/>
      <c r="U28" s="409"/>
      <c r="V28" s="410"/>
      <c r="W28" s="498"/>
      <c r="X28" s="435"/>
      <c r="Y28" s="436"/>
      <c r="Z28" s="411" t="s">
        <v>184</v>
      </c>
      <c r="AA28" s="412"/>
      <c r="AB28" s="412"/>
      <c r="AC28" s="412"/>
      <c r="AD28" s="412"/>
      <c r="AE28" s="412"/>
      <c r="AF28" s="412"/>
      <c r="AG28" s="413"/>
      <c r="AH28" s="408" t="s">
        <v>138</v>
      </c>
      <c r="AI28" s="409"/>
      <c r="AJ28" s="409"/>
      <c r="AK28" s="409"/>
      <c r="AL28" s="410"/>
      <c r="AM28" s="408" t="s">
        <v>138</v>
      </c>
      <c r="AN28" s="409"/>
      <c r="AO28" s="409"/>
      <c r="AP28" s="409"/>
      <c r="AQ28" s="409"/>
      <c r="AR28" s="410"/>
      <c r="AS28" s="408" t="s">
        <v>138</v>
      </c>
      <c r="AT28" s="409"/>
      <c r="AU28" s="409"/>
      <c r="AV28" s="409"/>
      <c r="AW28" s="409"/>
      <c r="AX28" s="468"/>
      <c r="AY28" s="472" t="s">
        <v>185</v>
      </c>
      <c r="AZ28" s="473"/>
      <c r="BA28" s="473"/>
      <c r="BB28" s="474"/>
      <c r="BC28" s="481" t="s">
        <v>50</v>
      </c>
      <c r="BD28" s="482"/>
      <c r="BE28" s="482"/>
      <c r="BF28" s="482"/>
      <c r="BG28" s="482"/>
      <c r="BH28" s="482"/>
      <c r="BI28" s="482"/>
      <c r="BJ28" s="482"/>
      <c r="BK28" s="482"/>
      <c r="BL28" s="482"/>
      <c r="BM28" s="483"/>
      <c r="BN28" s="484">
        <v>5755760</v>
      </c>
      <c r="BO28" s="485"/>
      <c r="BP28" s="485"/>
      <c r="BQ28" s="485"/>
      <c r="BR28" s="485"/>
      <c r="BS28" s="485"/>
      <c r="BT28" s="485"/>
      <c r="BU28" s="486"/>
      <c r="BV28" s="484">
        <v>4624556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186</v>
      </c>
      <c r="F29" s="412"/>
      <c r="G29" s="412"/>
      <c r="H29" s="412"/>
      <c r="I29" s="412"/>
      <c r="J29" s="412"/>
      <c r="K29" s="413"/>
      <c r="L29" s="408">
        <v>26</v>
      </c>
      <c r="M29" s="409"/>
      <c r="N29" s="409"/>
      <c r="O29" s="409"/>
      <c r="P29" s="410"/>
      <c r="Q29" s="408">
        <v>5900</v>
      </c>
      <c r="R29" s="409"/>
      <c r="S29" s="409"/>
      <c r="T29" s="409"/>
      <c r="U29" s="409"/>
      <c r="V29" s="410"/>
      <c r="W29" s="499"/>
      <c r="X29" s="500"/>
      <c r="Y29" s="501"/>
      <c r="Z29" s="411" t="s">
        <v>187</v>
      </c>
      <c r="AA29" s="412"/>
      <c r="AB29" s="412"/>
      <c r="AC29" s="412"/>
      <c r="AD29" s="412"/>
      <c r="AE29" s="412"/>
      <c r="AF29" s="412"/>
      <c r="AG29" s="413"/>
      <c r="AH29" s="408">
        <v>1812</v>
      </c>
      <c r="AI29" s="409"/>
      <c r="AJ29" s="409"/>
      <c r="AK29" s="409"/>
      <c r="AL29" s="410"/>
      <c r="AM29" s="408">
        <v>5564993</v>
      </c>
      <c r="AN29" s="409"/>
      <c r="AO29" s="409"/>
      <c r="AP29" s="409"/>
      <c r="AQ29" s="409"/>
      <c r="AR29" s="410"/>
      <c r="AS29" s="408">
        <v>3071</v>
      </c>
      <c r="AT29" s="409"/>
      <c r="AU29" s="409"/>
      <c r="AV29" s="409"/>
      <c r="AW29" s="409"/>
      <c r="AX29" s="468"/>
      <c r="AY29" s="475"/>
      <c r="AZ29" s="476"/>
      <c r="BA29" s="476"/>
      <c r="BB29" s="477"/>
      <c r="BC29" s="469" t="s">
        <v>188</v>
      </c>
      <c r="BD29" s="470"/>
      <c r="BE29" s="470"/>
      <c r="BF29" s="470"/>
      <c r="BG29" s="470"/>
      <c r="BH29" s="470"/>
      <c r="BI29" s="470"/>
      <c r="BJ29" s="470"/>
      <c r="BK29" s="470"/>
      <c r="BL29" s="470"/>
      <c r="BM29" s="471"/>
      <c r="BN29" s="455">
        <v>145893</v>
      </c>
      <c r="BO29" s="456"/>
      <c r="BP29" s="456"/>
      <c r="BQ29" s="456"/>
      <c r="BR29" s="456"/>
      <c r="BS29" s="456"/>
      <c r="BT29" s="456"/>
      <c r="BU29" s="457"/>
      <c r="BV29" s="455">
        <v>155875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189</v>
      </c>
      <c r="X30" s="423"/>
      <c r="Y30" s="423"/>
      <c r="Z30" s="423"/>
      <c r="AA30" s="423"/>
      <c r="AB30" s="423"/>
      <c r="AC30" s="423"/>
      <c r="AD30" s="423"/>
      <c r="AE30" s="423"/>
      <c r="AF30" s="423"/>
      <c r="AG30" s="424"/>
      <c r="AH30" s="425">
        <v>99.3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1012855</v>
      </c>
      <c r="BO30" s="490"/>
      <c r="BP30" s="490"/>
      <c r="BQ30" s="490"/>
      <c r="BR30" s="490"/>
      <c r="BS30" s="490"/>
      <c r="BT30" s="490"/>
      <c r="BU30" s="491"/>
      <c r="BV30" s="489">
        <v>551829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190</v>
      </c>
      <c r="D32" s="414"/>
      <c r="E32" s="414"/>
      <c r="F32" s="414"/>
      <c r="G32" s="414"/>
      <c r="H32" s="414"/>
      <c r="I32" s="414"/>
      <c r="J32" s="414"/>
      <c r="K32" s="414"/>
      <c r="L32" s="414"/>
      <c r="M32" s="414"/>
      <c r="N32" s="414"/>
      <c r="O32" s="414"/>
      <c r="P32" s="414"/>
      <c r="Q32" s="414"/>
      <c r="R32" s="414"/>
      <c r="S32" s="41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196</v>
      </c>
      <c r="D33" s="407"/>
      <c r="E33" s="406" t="s">
        <v>197</v>
      </c>
      <c r="F33" s="406"/>
      <c r="G33" s="406"/>
      <c r="H33" s="406"/>
      <c r="I33" s="406"/>
      <c r="J33" s="406"/>
      <c r="K33" s="406"/>
      <c r="L33" s="406"/>
      <c r="M33" s="406"/>
      <c r="N33" s="406"/>
      <c r="O33" s="406"/>
      <c r="P33" s="406"/>
      <c r="Q33" s="406"/>
      <c r="R33" s="406"/>
      <c r="S33" s="406"/>
      <c r="T33" s="206"/>
      <c r="U33" s="407" t="s">
        <v>196</v>
      </c>
      <c r="V33" s="407"/>
      <c r="W33" s="406" t="s">
        <v>197</v>
      </c>
      <c r="X33" s="406"/>
      <c r="Y33" s="406"/>
      <c r="Z33" s="406"/>
      <c r="AA33" s="406"/>
      <c r="AB33" s="406"/>
      <c r="AC33" s="406"/>
      <c r="AD33" s="406"/>
      <c r="AE33" s="406"/>
      <c r="AF33" s="406"/>
      <c r="AG33" s="406"/>
      <c r="AH33" s="406"/>
      <c r="AI33" s="406"/>
      <c r="AJ33" s="406"/>
      <c r="AK33" s="406"/>
      <c r="AL33" s="206"/>
      <c r="AM33" s="407" t="s">
        <v>196</v>
      </c>
      <c r="AN33" s="407"/>
      <c r="AO33" s="406" t="s">
        <v>197</v>
      </c>
      <c r="AP33" s="406"/>
      <c r="AQ33" s="406"/>
      <c r="AR33" s="406"/>
      <c r="AS33" s="406"/>
      <c r="AT33" s="406"/>
      <c r="AU33" s="406"/>
      <c r="AV33" s="406"/>
      <c r="AW33" s="406"/>
      <c r="AX33" s="406"/>
      <c r="AY33" s="406"/>
      <c r="AZ33" s="406"/>
      <c r="BA33" s="406"/>
      <c r="BB33" s="406"/>
      <c r="BC33" s="406"/>
      <c r="BD33" s="207"/>
      <c r="BE33" s="406" t="s">
        <v>198</v>
      </c>
      <c r="BF33" s="406"/>
      <c r="BG33" s="406" t="s">
        <v>199</v>
      </c>
      <c r="BH33" s="406"/>
      <c r="BI33" s="406"/>
      <c r="BJ33" s="406"/>
      <c r="BK33" s="406"/>
      <c r="BL33" s="406"/>
      <c r="BM33" s="406"/>
      <c r="BN33" s="406"/>
      <c r="BO33" s="406"/>
      <c r="BP33" s="406"/>
      <c r="BQ33" s="406"/>
      <c r="BR33" s="406"/>
      <c r="BS33" s="406"/>
      <c r="BT33" s="406"/>
      <c r="BU33" s="406"/>
      <c r="BV33" s="207"/>
      <c r="BW33" s="407" t="s">
        <v>198</v>
      </c>
      <c r="BX33" s="407"/>
      <c r="BY33" s="406" t="s">
        <v>200</v>
      </c>
      <c r="BZ33" s="406"/>
      <c r="CA33" s="406"/>
      <c r="CB33" s="406"/>
      <c r="CC33" s="406"/>
      <c r="CD33" s="406"/>
      <c r="CE33" s="406"/>
      <c r="CF33" s="406"/>
      <c r="CG33" s="406"/>
      <c r="CH33" s="406"/>
      <c r="CI33" s="406"/>
      <c r="CJ33" s="406"/>
      <c r="CK33" s="406"/>
      <c r="CL33" s="406"/>
      <c r="CM33" s="406"/>
      <c r="CN33" s="206"/>
      <c r="CO33" s="407" t="s">
        <v>196</v>
      </c>
      <c r="CP33" s="407"/>
      <c r="CQ33" s="406" t="s">
        <v>201</v>
      </c>
      <c r="CR33" s="406"/>
      <c r="CS33" s="406"/>
      <c r="CT33" s="406"/>
      <c r="CU33" s="406"/>
      <c r="CV33" s="406"/>
      <c r="CW33" s="406"/>
      <c r="CX33" s="406"/>
      <c r="CY33" s="406"/>
      <c r="CZ33" s="406"/>
      <c r="DA33" s="406"/>
      <c r="DB33" s="406"/>
      <c r="DC33" s="406"/>
      <c r="DD33" s="406"/>
      <c r="DE33" s="406"/>
      <c r="DF33" s="206"/>
      <c r="DG33" s="405" t="s">
        <v>202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国民健康保険会計</v>
      </c>
      <c r="X34" s="404"/>
      <c r="Y34" s="404"/>
      <c r="Z34" s="404"/>
      <c r="AA34" s="404"/>
      <c r="AB34" s="404"/>
      <c r="AC34" s="404"/>
      <c r="AD34" s="404"/>
      <c r="AE34" s="404"/>
      <c r="AF34" s="404"/>
      <c r="AG34" s="404"/>
      <c r="AH34" s="404"/>
      <c r="AI34" s="404"/>
      <c r="AJ34" s="404"/>
      <c r="AK34" s="404"/>
      <c r="AL34" s="181"/>
      <c r="AM34" s="403">
        <f>IF(AO34="","",MAX(C34:D43,U34:V43)+1)</f>
        <v>9</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f>IF(BG34="","",MAX(C34:D43,U34:V43,AM34:AN43)+1)</f>
        <v>11</v>
      </c>
      <c r="BF34" s="403"/>
      <c r="BG34" s="404" t="str">
        <f>IF('各会計、関係団体の財政状況及び健全化判断比率'!B35="","",'各会計、関係団体の財政状況及び健全化判断比率'!B35)</f>
        <v>公設地方卸売市場事業会計</v>
      </c>
      <c r="BH34" s="404"/>
      <c r="BI34" s="404"/>
      <c r="BJ34" s="404"/>
      <c r="BK34" s="404"/>
      <c r="BL34" s="404"/>
      <c r="BM34" s="404"/>
      <c r="BN34" s="404"/>
      <c r="BO34" s="404"/>
      <c r="BP34" s="404"/>
      <c r="BQ34" s="404"/>
      <c r="BR34" s="404"/>
      <c r="BS34" s="404"/>
      <c r="BT34" s="404"/>
      <c r="BU34" s="404"/>
      <c r="BV34" s="181"/>
      <c r="BW34" s="403">
        <f>IF(BY34="","",MAX(C34:D43,U34:V43,AM34:AN43,BE34:BF43)+1)</f>
        <v>14</v>
      </c>
      <c r="BX34" s="403"/>
      <c r="BY34" s="404" t="str">
        <f>IF('各会計、関係団体の財政状況及び健全化判断比率'!B68="","",'各会計、関係団体の財政状況及び健全化判断比率'!B68)</f>
        <v>茨城地方広域環境事務組合</v>
      </c>
      <c r="BZ34" s="404"/>
      <c r="CA34" s="404"/>
      <c r="CB34" s="404"/>
      <c r="CC34" s="404"/>
      <c r="CD34" s="404"/>
      <c r="CE34" s="404"/>
      <c r="CF34" s="404"/>
      <c r="CG34" s="404"/>
      <c r="CH34" s="404"/>
      <c r="CI34" s="404"/>
      <c r="CJ34" s="404"/>
      <c r="CK34" s="404"/>
      <c r="CL34" s="404"/>
      <c r="CM34" s="404"/>
      <c r="CN34" s="181"/>
      <c r="CO34" s="403">
        <f>IF(CQ34="","",MAX(C34:D43,U34:V43,AM34:AN43,BE34:BF43,BW34:BX43)+1)</f>
        <v>22</v>
      </c>
      <c r="CP34" s="403"/>
      <c r="CQ34" s="404" t="str">
        <f>IF('各会計、関係団体の財政状況及び健全化判断比率'!BS7="","",'各会計、関係団体の財政状況及び健全化判断比率'!BS7)</f>
        <v>水戸市農業公社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公共用地先行取得事業会計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介護保険会計</v>
      </c>
      <c r="X35" s="404"/>
      <c r="Y35" s="404"/>
      <c r="Z35" s="404"/>
      <c r="AA35" s="404"/>
      <c r="AB35" s="404"/>
      <c r="AC35" s="404"/>
      <c r="AD35" s="404"/>
      <c r="AE35" s="404"/>
      <c r="AF35" s="404"/>
      <c r="AG35" s="404"/>
      <c r="AH35" s="404"/>
      <c r="AI35" s="404"/>
      <c r="AJ35" s="404"/>
      <c r="AK35" s="404"/>
      <c r="AL35" s="181"/>
      <c r="AM35" s="403">
        <f t="shared" ref="AM35:AM43" si="0">IF(AO35="","",AM34+1)</f>
        <v>10</v>
      </c>
      <c r="AN35" s="403"/>
      <c r="AO35" s="404" t="str">
        <f>IF('各会計、関係団体の財政状況及び健全化判断比率'!B34="","",'各会計、関係団体の財政状況及び健全化判断比率'!B34)</f>
        <v>下水道事業会計</v>
      </c>
      <c r="AP35" s="404"/>
      <c r="AQ35" s="404"/>
      <c r="AR35" s="404"/>
      <c r="AS35" s="404"/>
      <c r="AT35" s="404"/>
      <c r="AU35" s="404"/>
      <c r="AV35" s="404"/>
      <c r="AW35" s="404"/>
      <c r="AX35" s="404"/>
      <c r="AY35" s="404"/>
      <c r="AZ35" s="404"/>
      <c r="BA35" s="404"/>
      <c r="BB35" s="404"/>
      <c r="BC35" s="404"/>
      <c r="BD35" s="181"/>
      <c r="BE35" s="403">
        <f t="shared" ref="BE35:BE43" si="1">IF(BG35="","",BE34+1)</f>
        <v>12</v>
      </c>
      <c r="BF35" s="403"/>
      <c r="BG35" s="404" t="str">
        <f>IF('各会計、関係団体の財政状況及び健全化判断比率'!B36="","",'各会計、関係団体の財政状況及び健全化判断比率'!B36)</f>
        <v>農業集落排水事業会計</v>
      </c>
      <c r="BH35" s="404"/>
      <c r="BI35" s="404"/>
      <c r="BJ35" s="404"/>
      <c r="BK35" s="404"/>
      <c r="BL35" s="404"/>
      <c r="BM35" s="404"/>
      <c r="BN35" s="404"/>
      <c r="BO35" s="404"/>
      <c r="BP35" s="404"/>
      <c r="BQ35" s="404"/>
      <c r="BR35" s="404"/>
      <c r="BS35" s="404"/>
      <c r="BT35" s="404"/>
      <c r="BU35" s="404"/>
      <c r="BV35" s="181"/>
      <c r="BW35" s="403">
        <f t="shared" ref="BW35:BW43" si="2">IF(BY35="","",BW34+1)</f>
        <v>15</v>
      </c>
      <c r="BX35" s="403"/>
      <c r="BY35" s="404" t="str">
        <f>IF('各会計、関係団体の財政状況及び健全化判断比率'!B69="","",'各会計、関係団体の財政状況及び健全化判断比率'!B69)</f>
        <v>大洗、鉾田、水戸環境組合</v>
      </c>
      <c r="BZ35" s="404"/>
      <c r="CA35" s="404"/>
      <c r="CB35" s="404"/>
      <c r="CC35" s="404"/>
      <c r="CD35" s="404"/>
      <c r="CE35" s="404"/>
      <c r="CF35" s="404"/>
      <c r="CG35" s="404"/>
      <c r="CH35" s="404"/>
      <c r="CI35" s="404"/>
      <c r="CJ35" s="404"/>
      <c r="CK35" s="404"/>
      <c r="CL35" s="404"/>
      <c r="CM35" s="404"/>
      <c r="CN35" s="181"/>
      <c r="CO35" s="403">
        <f t="shared" ref="CO35:CO43" si="3">IF(CQ35="","",CO34+1)</f>
        <v>23</v>
      </c>
      <c r="CP35" s="403"/>
      <c r="CQ35" s="404" t="str">
        <f>IF('各会計、関係団体の財政状況及び健全化判断比率'!BS8="","",'各会計、関係団体の財政状況及び健全化判断比率'!BS8)</f>
        <v>水戸市勤労者サービスセンター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母子父子寡婦福祉資金会計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13</v>
      </c>
      <c r="BF36" s="403"/>
      <c r="BG36" s="404" t="str">
        <f>IF('各会計、関係団体の財政状況及び健全化判断比率'!B37="","",'各会計、関係団体の財政状況及び健全化判断比率'!B37)</f>
        <v>東前第二土地区画整理事業会計</v>
      </c>
      <c r="BH36" s="404"/>
      <c r="BI36" s="404"/>
      <c r="BJ36" s="404"/>
      <c r="BK36" s="404"/>
      <c r="BL36" s="404"/>
      <c r="BM36" s="404"/>
      <c r="BN36" s="404"/>
      <c r="BO36" s="404"/>
      <c r="BP36" s="404"/>
      <c r="BQ36" s="404"/>
      <c r="BR36" s="404"/>
      <c r="BS36" s="404"/>
      <c r="BT36" s="404"/>
      <c r="BU36" s="404"/>
      <c r="BV36" s="181"/>
      <c r="BW36" s="403">
        <f t="shared" si="2"/>
        <v>16</v>
      </c>
      <c r="BX36" s="403"/>
      <c r="BY36" s="404" t="str">
        <f>IF('各会計、関係団体の財政状況及び健全化判断比率'!B70="","",'各会計、関係団体の財政状況及び健全化判断比率'!B70)</f>
        <v>茨城県市町村総合事務組合(一般会計）</v>
      </c>
      <c r="BZ36" s="404"/>
      <c r="CA36" s="404"/>
      <c r="CB36" s="404"/>
      <c r="CC36" s="404"/>
      <c r="CD36" s="404"/>
      <c r="CE36" s="404"/>
      <c r="CF36" s="404"/>
      <c r="CG36" s="404"/>
      <c r="CH36" s="404"/>
      <c r="CI36" s="404"/>
      <c r="CJ36" s="404"/>
      <c r="CK36" s="404"/>
      <c r="CL36" s="404"/>
      <c r="CM36" s="404"/>
      <c r="CN36" s="181"/>
      <c r="CO36" s="403">
        <f t="shared" si="3"/>
        <v>24</v>
      </c>
      <c r="CP36" s="403"/>
      <c r="CQ36" s="404" t="str">
        <f>IF('各会計、関係団体の財政状況及び健全化判断比率'!BS9="","",'各会計、関係団体の財政状況及び健全化判断比率'!BS9)</f>
        <v>水戸市商業駐車場公社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介護サービス事業会計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17</v>
      </c>
      <c r="BX37" s="403"/>
      <c r="BY37" s="404" t="str">
        <f>IF('各会計、関係団体の財政状況及び健全化判断比率'!B71="","",'各会計、関係団体の財政状況及び健全化判断比率'!B71)</f>
        <v>茨城県市町村総合事務組合（県民交通災害共済事業特別会計）</v>
      </c>
      <c r="BZ37" s="404"/>
      <c r="CA37" s="404"/>
      <c r="CB37" s="404"/>
      <c r="CC37" s="404"/>
      <c r="CD37" s="404"/>
      <c r="CE37" s="404"/>
      <c r="CF37" s="404"/>
      <c r="CG37" s="404"/>
      <c r="CH37" s="404"/>
      <c r="CI37" s="404"/>
      <c r="CJ37" s="404"/>
      <c r="CK37" s="404"/>
      <c r="CL37" s="404"/>
      <c r="CM37" s="404"/>
      <c r="CN37" s="181"/>
      <c r="CO37" s="403">
        <f t="shared" si="3"/>
        <v>25</v>
      </c>
      <c r="CP37" s="403"/>
      <c r="CQ37" s="404" t="str">
        <f>IF('各会計、関係団体の財政状況及び健全化判断比率'!BS10="","",'各会計、関係団体の財政状況及び健全化判断比率'!BS10)</f>
        <v>水戸市国際交流協会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8</v>
      </c>
      <c r="V38" s="403"/>
      <c r="W38" s="404" t="str">
        <f>IF('各会計、関係団体の財政状況及び健全化判断比率'!B32="","",'各会計、関係団体の財政状況及び健全化判断比率'!B32)</f>
        <v>駐車場事業会計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18</v>
      </c>
      <c r="BX38" s="403"/>
      <c r="BY38" s="404" t="str">
        <f>IF('各会計、関係団体の財政状況及び健全化判断比率'!B72="","",'各会計、関係団体の財政状況及び健全化判断比率'!B72)</f>
        <v>笠間地方広域事務組合</v>
      </c>
      <c r="BZ38" s="404"/>
      <c r="CA38" s="404"/>
      <c r="CB38" s="404"/>
      <c r="CC38" s="404"/>
      <c r="CD38" s="404"/>
      <c r="CE38" s="404"/>
      <c r="CF38" s="404"/>
      <c r="CG38" s="404"/>
      <c r="CH38" s="404"/>
      <c r="CI38" s="404"/>
      <c r="CJ38" s="404"/>
      <c r="CK38" s="404"/>
      <c r="CL38" s="404"/>
      <c r="CM38" s="404"/>
      <c r="CN38" s="181"/>
      <c r="CO38" s="403">
        <f t="shared" si="3"/>
        <v>26</v>
      </c>
      <c r="CP38" s="403"/>
      <c r="CQ38" s="404" t="str">
        <f>IF('各会計、関係団体の財政状況及び健全化判断比率'!BS11="","",'各会計、関係団体の財政状況及び健全化判断比率'!BS11)</f>
        <v>水戸市スポーツ振興協会</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19</v>
      </c>
      <c r="BX39" s="403"/>
      <c r="BY39" s="404" t="str">
        <f>IF('各会計、関係団体の財政状況及び健全化判断比率'!B73="","",'各会計、関係団体の財政状況及び健全化判断比率'!B73)</f>
        <v>茨城租税債権管理機構</v>
      </c>
      <c r="BZ39" s="404"/>
      <c r="CA39" s="404"/>
      <c r="CB39" s="404"/>
      <c r="CC39" s="404"/>
      <c r="CD39" s="404"/>
      <c r="CE39" s="404"/>
      <c r="CF39" s="404"/>
      <c r="CG39" s="404"/>
      <c r="CH39" s="404"/>
      <c r="CI39" s="404"/>
      <c r="CJ39" s="404"/>
      <c r="CK39" s="404"/>
      <c r="CL39" s="404"/>
      <c r="CM39" s="404"/>
      <c r="CN39" s="181"/>
      <c r="CO39" s="403">
        <f t="shared" si="3"/>
        <v>27</v>
      </c>
      <c r="CP39" s="403"/>
      <c r="CQ39" s="404" t="str">
        <f>IF('各会計、関係団体の財政状況及び健全化判断比率'!BS12="","",'各会計、関係団体の財政状況及び健全化判断比率'!BS12)</f>
        <v>水戸市芸術振興財団</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20</v>
      </c>
      <c r="BX40" s="403"/>
      <c r="BY40" s="404" t="str">
        <f>IF('各会計、関係団体の財政状況及び健全化判断比率'!B74="","",'各会計、関係団体の財政状況及び健全化判断比率'!B74)</f>
        <v>茨城県後期高齢者医療広域連合(一般会計）</v>
      </c>
      <c r="BZ40" s="404"/>
      <c r="CA40" s="404"/>
      <c r="CB40" s="404"/>
      <c r="CC40" s="404"/>
      <c r="CD40" s="404"/>
      <c r="CE40" s="404"/>
      <c r="CF40" s="404"/>
      <c r="CG40" s="404"/>
      <c r="CH40" s="404"/>
      <c r="CI40" s="404"/>
      <c r="CJ40" s="404"/>
      <c r="CK40" s="404"/>
      <c r="CL40" s="404"/>
      <c r="CM40" s="404"/>
      <c r="CN40" s="181"/>
      <c r="CO40" s="403">
        <f t="shared" si="3"/>
        <v>28</v>
      </c>
      <c r="CP40" s="403"/>
      <c r="CQ40" s="404" t="str">
        <f>IF('各会計、関係団体の財政状況及び健全化判断比率'!BS13="","",'各会計、関係団体の財政状況及び健全化判断比率'!BS13)</f>
        <v>水戸市公園協会</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21</v>
      </c>
      <c r="BX41" s="403"/>
      <c r="BY41" s="404" t="str">
        <f>IF('各会計、関係団体の財政状況及び健全化判断比率'!B75="","",'各会計、関係団体の財政状況及び健全化判断比率'!B75)</f>
        <v>茨城県後期高齢者医療広域連合(後期高齢者医療会計）</v>
      </c>
      <c r="BZ41" s="404"/>
      <c r="CA41" s="404"/>
      <c r="CB41" s="404"/>
      <c r="CC41" s="404"/>
      <c r="CD41" s="404"/>
      <c r="CE41" s="404"/>
      <c r="CF41" s="404"/>
      <c r="CG41" s="404"/>
      <c r="CH41" s="404"/>
      <c r="CI41" s="404"/>
      <c r="CJ41" s="404"/>
      <c r="CK41" s="404"/>
      <c r="CL41" s="404"/>
      <c r="CM41" s="404"/>
      <c r="CN41" s="181"/>
      <c r="CO41" s="403">
        <f t="shared" si="3"/>
        <v>29</v>
      </c>
      <c r="CP41" s="403"/>
      <c r="CQ41" s="404" t="str">
        <f>IF('各会計、関係団体の財政状況及び健全化判断比率'!BS14="","",'各会計、関係団体の財政状況及び健全化判断比率'!BS14)</f>
        <v>水戸市都市開発</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203</v>
      </c>
      <c r="E46" s="400" t="s">
        <v>204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208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qb4IiLcD0vAt6cVMbUPxTOwJdKyCd+y0fb9ZSXDG4jtw/VZhDhCeJrQlCZU5W7fyleJYEHZOcxK8Wzsun4wbGw==" saltValue="ai05B2pueeyxqm0Age5uI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187" t="s">
        <v>579</v>
      </c>
      <c r="D34" s="1187"/>
      <c r="E34" s="1188"/>
      <c r="F34" s="32">
        <v>5.46</v>
      </c>
      <c r="G34" s="33">
        <v>5.48</v>
      </c>
      <c r="H34" s="33">
        <v>6.65</v>
      </c>
      <c r="I34" s="33">
        <v>9.6999999999999993</v>
      </c>
      <c r="J34" s="34">
        <v>7</v>
      </c>
      <c r="K34" s="22"/>
      <c r="L34" s="22"/>
      <c r="M34" s="22"/>
      <c r="N34" s="22"/>
      <c r="O34" s="22"/>
      <c r="P34" s="22"/>
    </row>
    <row r="35" spans="1:16" ht="39" customHeight="1" x14ac:dyDescent="0.15">
      <c r="A35" s="22"/>
      <c r="B35" s="35"/>
      <c r="C35" s="1181" t="s">
        <v>580</v>
      </c>
      <c r="D35" s="1182"/>
      <c r="E35" s="1183"/>
      <c r="F35" s="36">
        <v>3.54</v>
      </c>
      <c r="G35" s="37">
        <v>3.6</v>
      </c>
      <c r="H35" s="37">
        <v>4.29</v>
      </c>
      <c r="I35" s="37">
        <v>4.6399999999999997</v>
      </c>
      <c r="J35" s="38">
        <v>5.21</v>
      </c>
      <c r="K35" s="22"/>
      <c r="L35" s="22"/>
      <c r="M35" s="22"/>
      <c r="N35" s="22"/>
      <c r="O35" s="22"/>
      <c r="P35" s="22"/>
    </row>
    <row r="36" spans="1:16" ht="39" customHeight="1" x14ac:dyDescent="0.15">
      <c r="A36" s="22"/>
      <c r="B36" s="35"/>
      <c r="C36" s="1181" t="s">
        <v>581</v>
      </c>
      <c r="D36" s="1182"/>
      <c r="E36" s="1183"/>
      <c r="F36" s="36">
        <v>0.32</v>
      </c>
      <c r="G36" s="37">
        <v>0.19</v>
      </c>
      <c r="H36" s="37">
        <v>1.58</v>
      </c>
      <c r="I36" s="37">
        <v>2.63</v>
      </c>
      <c r="J36" s="38">
        <v>3.33</v>
      </c>
      <c r="K36" s="22"/>
      <c r="L36" s="22"/>
      <c r="M36" s="22"/>
      <c r="N36" s="22"/>
      <c r="O36" s="22"/>
      <c r="P36" s="22"/>
    </row>
    <row r="37" spans="1:16" ht="39" customHeight="1" x14ac:dyDescent="0.15">
      <c r="A37" s="22"/>
      <c r="B37" s="35"/>
      <c r="C37" s="1181" t="s">
        <v>582</v>
      </c>
      <c r="D37" s="1182"/>
      <c r="E37" s="1183"/>
      <c r="F37" s="36">
        <v>1.86</v>
      </c>
      <c r="G37" s="37">
        <v>2.14</v>
      </c>
      <c r="H37" s="37">
        <v>1.71</v>
      </c>
      <c r="I37" s="37">
        <v>2.0299999999999998</v>
      </c>
      <c r="J37" s="38">
        <v>2.64</v>
      </c>
      <c r="K37" s="22"/>
      <c r="L37" s="22"/>
      <c r="M37" s="22"/>
      <c r="N37" s="22"/>
      <c r="O37" s="22"/>
      <c r="P37" s="22"/>
    </row>
    <row r="38" spans="1:16" ht="39" customHeight="1" x14ac:dyDescent="0.15">
      <c r="A38" s="22"/>
      <c r="B38" s="35"/>
      <c r="C38" s="1181" t="s">
        <v>583</v>
      </c>
      <c r="D38" s="1182"/>
      <c r="E38" s="1183"/>
      <c r="F38" s="36">
        <v>2.27</v>
      </c>
      <c r="G38" s="37">
        <v>2.23</v>
      </c>
      <c r="H38" s="37">
        <v>2</v>
      </c>
      <c r="I38" s="37">
        <v>1.68</v>
      </c>
      <c r="J38" s="38">
        <v>1.35</v>
      </c>
      <c r="K38" s="22"/>
      <c r="L38" s="22"/>
      <c r="M38" s="22"/>
      <c r="N38" s="22"/>
      <c r="O38" s="22"/>
      <c r="P38" s="22"/>
    </row>
    <row r="39" spans="1:16" ht="39" customHeight="1" x14ac:dyDescent="0.15">
      <c r="A39" s="22"/>
      <c r="B39" s="35"/>
      <c r="C39" s="1181" t="s">
        <v>584</v>
      </c>
      <c r="D39" s="1182"/>
      <c r="E39" s="1183"/>
      <c r="F39" s="36">
        <v>0.84</v>
      </c>
      <c r="G39" s="37">
        <v>1.07</v>
      </c>
      <c r="H39" s="37">
        <v>0.87</v>
      </c>
      <c r="I39" s="37">
        <v>1.01</v>
      </c>
      <c r="J39" s="38">
        <v>1.1499999999999999</v>
      </c>
      <c r="K39" s="22"/>
      <c r="L39" s="22"/>
      <c r="M39" s="22"/>
      <c r="N39" s="22"/>
      <c r="O39" s="22"/>
      <c r="P39" s="22"/>
    </row>
    <row r="40" spans="1:16" ht="39" customHeight="1" x14ac:dyDescent="0.15">
      <c r="A40" s="22"/>
      <c r="B40" s="35"/>
      <c r="C40" s="1181" t="s">
        <v>585</v>
      </c>
      <c r="D40" s="1182"/>
      <c r="E40" s="1183"/>
      <c r="F40" s="36">
        <v>0.02</v>
      </c>
      <c r="G40" s="37">
        <v>0.01</v>
      </c>
      <c r="H40" s="37">
        <v>0.02</v>
      </c>
      <c r="I40" s="37">
        <v>0.02</v>
      </c>
      <c r="J40" s="38">
        <v>7.0000000000000007E-2</v>
      </c>
      <c r="K40" s="22"/>
      <c r="L40" s="22"/>
      <c r="M40" s="22"/>
      <c r="N40" s="22"/>
      <c r="O40" s="22"/>
      <c r="P40" s="22"/>
    </row>
    <row r="41" spans="1:16" ht="39" customHeight="1" x14ac:dyDescent="0.15">
      <c r="A41" s="22"/>
      <c r="B41" s="35"/>
      <c r="C41" s="1181" t="s">
        <v>586</v>
      </c>
      <c r="D41" s="1182"/>
      <c r="E41" s="1183"/>
      <c r="F41" s="36">
        <v>0.09</v>
      </c>
      <c r="G41" s="37">
        <v>7.0000000000000007E-2</v>
      </c>
      <c r="H41" s="37">
        <v>0.1</v>
      </c>
      <c r="I41" s="37">
        <v>0.05</v>
      </c>
      <c r="J41" s="38">
        <v>0.06</v>
      </c>
      <c r="K41" s="22"/>
      <c r="L41" s="22"/>
      <c r="M41" s="22"/>
      <c r="N41" s="22"/>
      <c r="O41" s="22"/>
      <c r="P41" s="22"/>
    </row>
    <row r="42" spans="1:16" ht="39" customHeight="1" x14ac:dyDescent="0.15">
      <c r="A42" s="22"/>
      <c r="B42" s="39"/>
      <c r="C42" s="1181" t="s">
        <v>587</v>
      </c>
      <c r="D42" s="1182"/>
      <c r="E42" s="1183"/>
      <c r="F42" s="36" t="s">
        <v>544</v>
      </c>
      <c r="G42" s="37" t="s">
        <v>544</v>
      </c>
      <c r="H42" s="37" t="s">
        <v>544</v>
      </c>
      <c r="I42" s="37" t="s">
        <v>544</v>
      </c>
      <c r="J42" s="38" t="s">
        <v>544</v>
      </c>
      <c r="K42" s="22"/>
      <c r="L42" s="22"/>
      <c r="M42" s="22"/>
      <c r="N42" s="22"/>
      <c r="O42" s="22"/>
      <c r="P42" s="22"/>
    </row>
    <row r="43" spans="1:16" ht="39" customHeight="1" thickBot="1" x14ac:dyDescent="0.2">
      <c r="A43" s="22"/>
      <c r="B43" s="40"/>
      <c r="C43" s="1184" t="s">
        <v>588</v>
      </c>
      <c r="D43" s="1185"/>
      <c r="E43" s="1186"/>
      <c r="F43" s="41">
        <v>0.23</v>
      </c>
      <c r="G43" s="42">
        <v>0.2</v>
      </c>
      <c r="H43" s="42">
        <v>0.17</v>
      </c>
      <c r="I43" s="42">
        <v>0.08</v>
      </c>
      <c r="J43" s="43">
        <v>0.11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ljwzSVIOZ87pf9MOlDxImgN+kaVV6YbdO+86/CxwVCUiWmLUy1FTqGmptriakxWqEMRxMOa2zOXUaBlFwg6Rg==" saltValue="hs+JLtMq38jE9l1N9G+M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9924</v>
      </c>
      <c r="L45" s="60">
        <v>9855</v>
      </c>
      <c r="M45" s="60">
        <v>9734</v>
      </c>
      <c r="N45" s="60">
        <v>11030</v>
      </c>
      <c r="O45" s="61">
        <v>10487</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544</v>
      </c>
      <c r="L46" s="64" t="s">
        <v>544</v>
      </c>
      <c r="M46" s="64" t="s">
        <v>544</v>
      </c>
      <c r="N46" s="64" t="s">
        <v>544</v>
      </c>
      <c r="O46" s="65" t="s">
        <v>544</v>
      </c>
      <c r="P46" s="48"/>
      <c r="Q46" s="48"/>
      <c r="R46" s="48"/>
      <c r="S46" s="48"/>
      <c r="T46" s="48"/>
      <c r="U46" s="48"/>
    </row>
    <row r="47" spans="1:21" ht="30.75" customHeight="1" x14ac:dyDescent="0.15">
      <c r="A47" s="48"/>
      <c r="B47" s="1214"/>
      <c r="C47" s="1215"/>
      <c r="D47" s="62"/>
      <c r="E47" s="1191" t="s">
        <v>14</v>
      </c>
      <c r="F47" s="1191"/>
      <c r="G47" s="1191"/>
      <c r="H47" s="1191"/>
      <c r="I47" s="1191"/>
      <c r="J47" s="1192"/>
      <c r="K47" s="63">
        <v>70</v>
      </c>
      <c r="L47" s="64">
        <v>75</v>
      </c>
      <c r="M47" s="64">
        <v>75</v>
      </c>
      <c r="N47" s="64">
        <v>80</v>
      </c>
      <c r="O47" s="65">
        <v>65</v>
      </c>
      <c r="P47" s="48"/>
      <c r="Q47" s="48"/>
      <c r="R47" s="48"/>
      <c r="S47" s="48"/>
      <c r="T47" s="48"/>
      <c r="U47" s="48"/>
    </row>
    <row r="48" spans="1:21" ht="30.75" customHeight="1" x14ac:dyDescent="0.15">
      <c r="A48" s="48"/>
      <c r="B48" s="1214"/>
      <c r="C48" s="1215"/>
      <c r="D48" s="62"/>
      <c r="E48" s="1191" t="s">
        <v>15</v>
      </c>
      <c r="F48" s="1191"/>
      <c r="G48" s="1191"/>
      <c r="H48" s="1191"/>
      <c r="I48" s="1191"/>
      <c r="J48" s="1192"/>
      <c r="K48" s="63">
        <v>5081</v>
      </c>
      <c r="L48" s="64">
        <v>4970</v>
      </c>
      <c r="M48" s="64">
        <v>4884</v>
      </c>
      <c r="N48" s="64">
        <v>4760</v>
      </c>
      <c r="O48" s="65">
        <v>4677</v>
      </c>
      <c r="P48" s="48"/>
      <c r="Q48" s="48"/>
      <c r="R48" s="48"/>
      <c r="S48" s="48"/>
      <c r="T48" s="48"/>
      <c r="U48" s="48"/>
    </row>
    <row r="49" spans="1:21" ht="30.75" customHeight="1" x14ac:dyDescent="0.15">
      <c r="A49" s="48"/>
      <c r="B49" s="1214"/>
      <c r="C49" s="1215"/>
      <c r="D49" s="62"/>
      <c r="E49" s="1191" t="s">
        <v>16</v>
      </c>
      <c r="F49" s="1191"/>
      <c r="G49" s="1191"/>
      <c r="H49" s="1191"/>
      <c r="I49" s="1191"/>
      <c r="J49" s="1192"/>
      <c r="K49" s="63">
        <v>15</v>
      </c>
      <c r="L49" s="64">
        <v>14</v>
      </c>
      <c r="M49" s="64">
        <v>6</v>
      </c>
      <c r="N49" s="64">
        <v>3</v>
      </c>
      <c r="O49" s="65">
        <v>3</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544</v>
      </c>
      <c r="L50" s="64" t="s">
        <v>544</v>
      </c>
      <c r="M50" s="64" t="s">
        <v>544</v>
      </c>
      <c r="N50" s="64" t="s">
        <v>544</v>
      </c>
      <c r="O50" s="65" t="s">
        <v>544</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1</v>
      </c>
      <c r="N51" s="64">
        <v>1</v>
      </c>
      <c r="O51" s="65">
        <v>1</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10332</v>
      </c>
      <c r="L52" s="64">
        <v>10297</v>
      </c>
      <c r="M52" s="64">
        <v>10265</v>
      </c>
      <c r="N52" s="64">
        <v>10767</v>
      </c>
      <c r="O52" s="65">
        <v>10339</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4758</v>
      </c>
      <c r="L53" s="69">
        <v>4617</v>
      </c>
      <c r="M53" s="69">
        <v>4435</v>
      </c>
      <c r="N53" s="69">
        <v>5107</v>
      </c>
      <c r="O53" s="70">
        <v>4894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589</v>
      </c>
      <c r="P56" s="48"/>
      <c r="Q56" s="48"/>
      <c r="R56" s="48"/>
      <c r="S56" s="48"/>
      <c r="T56" s="48"/>
      <c r="U56" s="48"/>
    </row>
    <row r="57" spans="1:21" ht="31.5" customHeight="1" thickBot="1" x14ac:dyDescent="0.2">
      <c r="A57" s="48"/>
      <c r="B57" s="76"/>
      <c r="C57" s="77"/>
      <c r="D57" s="77"/>
      <c r="E57" s="78"/>
      <c r="F57" s="78"/>
      <c r="G57" s="78"/>
      <c r="H57" s="78"/>
      <c r="I57" s="78"/>
      <c r="J57" s="79" t="s">
        <v>2</v>
      </c>
      <c r="K57" s="80" t="s">
        <v>590</v>
      </c>
      <c r="L57" s="81" t="s">
        <v>591</v>
      </c>
      <c r="M57" s="81" t="s">
        <v>592</v>
      </c>
      <c r="N57" s="81" t="s">
        <v>593</v>
      </c>
      <c r="O57" s="82" t="s">
        <v>594</v>
      </c>
      <c r="P57" s="48"/>
      <c r="Q57" s="48"/>
      <c r="R57" s="48"/>
      <c r="S57" s="48"/>
      <c r="T57" s="48"/>
      <c r="U57" s="48"/>
    </row>
    <row r="58" spans="1:21" ht="31.5" customHeight="1" x14ac:dyDescent="0.15">
      <c r="B58" s="1197" t="s">
        <v>26</v>
      </c>
      <c r="C58" s="1198"/>
      <c r="D58" s="1203" t="s">
        <v>27</v>
      </c>
      <c r="E58" s="1204"/>
      <c r="F58" s="1204"/>
      <c r="G58" s="1204"/>
      <c r="H58" s="1204"/>
      <c r="I58" s="1204"/>
      <c r="J58" s="1205"/>
      <c r="K58" s="83">
        <v>50</v>
      </c>
      <c r="L58" s="84">
        <v>75</v>
      </c>
      <c r="M58" s="84">
        <v>75</v>
      </c>
      <c r="N58" s="84">
        <v>75</v>
      </c>
      <c r="O58" s="85">
        <v>75</v>
      </c>
    </row>
    <row r="59" spans="1:21" ht="31.5" customHeight="1" x14ac:dyDescent="0.15">
      <c r="B59" s="1199"/>
      <c r="C59" s="1200"/>
      <c r="D59" s="1206" t="s">
        <v>28</v>
      </c>
      <c r="E59" s="1207"/>
      <c r="F59" s="1207"/>
      <c r="G59" s="1207"/>
      <c r="H59" s="1207"/>
      <c r="I59" s="1207"/>
      <c r="J59" s="1208"/>
      <c r="K59" s="86">
        <v>331</v>
      </c>
      <c r="L59" s="87">
        <v>351</v>
      </c>
      <c r="M59" s="87">
        <v>151</v>
      </c>
      <c r="N59" s="87">
        <v>151</v>
      </c>
      <c r="O59" s="88">
        <v>156</v>
      </c>
    </row>
    <row r="60" spans="1:21" ht="31.5" customHeight="1" thickBot="1" x14ac:dyDescent="0.2">
      <c r="B60" s="1201"/>
      <c r="C60" s="1202"/>
      <c r="D60" s="1209" t="s">
        <v>29</v>
      </c>
      <c r="E60" s="1210"/>
      <c r="F60" s="1210"/>
      <c r="G60" s="1210"/>
      <c r="H60" s="1210"/>
      <c r="I60" s="1210"/>
      <c r="J60" s="1211"/>
      <c r="K60" s="89">
        <v>130</v>
      </c>
      <c r="L60" s="90">
        <v>150</v>
      </c>
      <c r="M60" s="90">
        <v>150</v>
      </c>
      <c r="N60" s="90">
        <v>150</v>
      </c>
      <c r="O60" s="91">
        <v>155</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PB3bab3QVIuF0CKDwODIHlu0zANHWZQMJu6XzxtTO3rfbUwDh6qNfnOkcr0VIk/Z0V9hziMEv5kl0PkbVirZg==" saltValue="Uqs6XpCcGAJNbCtWr2cm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571</v>
      </c>
      <c r="J40" s="103" t="s">
        <v>572</v>
      </c>
      <c r="K40" s="103" t="s">
        <v>573</v>
      </c>
      <c r="L40" s="103" t="s">
        <v>574</v>
      </c>
      <c r="M40" s="104" t="s">
        <v>575</v>
      </c>
    </row>
    <row r="41" spans="2:13" ht="27.75" customHeight="1" x14ac:dyDescent="0.15">
      <c r="B41" s="1232" t="s">
        <v>32</v>
      </c>
      <c r="C41" s="1233"/>
      <c r="D41" s="105"/>
      <c r="E41" s="1234" t="s">
        <v>33</v>
      </c>
      <c r="F41" s="1234"/>
      <c r="G41" s="1234"/>
      <c r="H41" s="1235"/>
      <c r="I41" s="355">
        <v>119089</v>
      </c>
      <c r="J41" s="356">
        <v>124563</v>
      </c>
      <c r="K41" s="356">
        <v>133215</v>
      </c>
      <c r="L41" s="356">
        <v>139921</v>
      </c>
      <c r="M41" s="357">
        <v>148998</v>
      </c>
    </row>
    <row r="42" spans="2:13" ht="27.75" customHeight="1" x14ac:dyDescent="0.15">
      <c r="B42" s="1222"/>
      <c r="C42" s="1223"/>
      <c r="D42" s="106"/>
      <c r="E42" s="1226" t="s">
        <v>34</v>
      </c>
      <c r="F42" s="1226"/>
      <c r="G42" s="1226"/>
      <c r="H42" s="1227"/>
      <c r="I42" s="358" t="s">
        <v>544</v>
      </c>
      <c r="J42" s="359" t="s">
        <v>544</v>
      </c>
      <c r="K42" s="359" t="s">
        <v>544</v>
      </c>
      <c r="L42" s="359" t="s">
        <v>544</v>
      </c>
      <c r="M42" s="360" t="s">
        <v>544</v>
      </c>
    </row>
    <row r="43" spans="2:13" ht="27.75" customHeight="1" x14ac:dyDescent="0.15">
      <c r="B43" s="1222"/>
      <c r="C43" s="1223"/>
      <c r="D43" s="106"/>
      <c r="E43" s="1226" t="s">
        <v>35</v>
      </c>
      <c r="F43" s="1226"/>
      <c r="G43" s="1226"/>
      <c r="H43" s="1227"/>
      <c r="I43" s="358">
        <v>55671</v>
      </c>
      <c r="J43" s="359">
        <v>54026</v>
      </c>
      <c r="K43" s="359">
        <v>51465</v>
      </c>
      <c r="L43" s="359">
        <v>49002</v>
      </c>
      <c r="M43" s="360">
        <v>46394</v>
      </c>
    </row>
    <row r="44" spans="2:13" ht="27.75" customHeight="1" x14ac:dyDescent="0.15">
      <c r="B44" s="1222"/>
      <c r="C44" s="1223"/>
      <c r="D44" s="106"/>
      <c r="E44" s="1226" t="s">
        <v>36</v>
      </c>
      <c r="F44" s="1226"/>
      <c r="G44" s="1226"/>
      <c r="H44" s="1227"/>
      <c r="I44" s="358">
        <v>29</v>
      </c>
      <c r="J44" s="359">
        <v>14</v>
      </c>
      <c r="K44" s="359">
        <v>8</v>
      </c>
      <c r="L44" s="359">
        <v>3</v>
      </c>
      <c r="M44" s="360" t="s">
        <v>544</v>
      </c>
    </row>
    <row r="45" spans="2:13" ht="27.75" customHeight="1" x14ac:dyDescent="0.15">
      <c r="B45" s="1222"/>
      <c r="C45" s="1223"/>
      <c r="D45" s="106"/>
      <c r="E45" s="1226" t="s">
        <v>37</v>
      </c>
      <c r="F45" s="1226"/>
      <c r="G45" s="1226"/>
      <c r="H45" s="1227"/>
      <c r="I45" s="358">
        <v>13338</v>
      </c>
      <c r="J45" s="359">
        <v>13216</v>
      </c>
      <c r="K45" s="359">
        <v>13056</v>
      </c>
      <c r="L45" s="359">
        <v>12810</v>
      </c>
      <c r="M45" s="360">
        <v>12681</v>
      </c>
    </row>
    <row r="46" spans="2:13" ht="27.75" customHeight="1" x14ac:dyDescent="0.15">
      <c r="B46" s="1222"/>
      <c r="C46" s="1223"/>
      <c r="D46" s="107"/>
      <c r="E46" s="1226" t="s">
        <v>38</v>
      </c>
      <c r="F46" s="1226"/>
      <c r="G46" s="1226"/>
      <c r="H46" s="1227"/>
      <c r="I46" s="358">
        <v>92</v>
      </c>
      <c r="J46" s="359">
        <v>45</v>
      </c>
      <c r="K46" s="359" t="s">
        <v>544</v>
      </c>
      <c r="L46" s="359" t="s">
        <v>544</v>
      </c>
      <c r="M46" s="360" t="s">
        <v>544</v>
      </c>
    </row>
    <row r="47" spans="2:13" ht="27.75" customHeight="1" x14ac:dyDescent="0.15">
      <c r="B47" s="1222"/>
      <c r="C47" s="1223"/>
      <c r="D47" s="108"/>
      <c r="E47" s="1236" t="s">
        <v>39</v>
      </c>
      <c r="F47" s="1237"/>
      <c r="G47" s="1237"/>
      <c r="H47" s="1238"/>
      <c r="I47" s="358" t="s">
        <v>544</v>
      </c>
      <c r="J47" s="359" t="s">
        <v>544</v>
      </c>
      <c r="K47" s="359" t="s">
        <v>544</v>
      </c>
      <c r="L47" s="359" t="s">
        <v>544</v>
      </c>
      <c r="M47" s="360" t="s">
        <v>544</v>
      </c>
    </row>
    <row r="48" spans="2:13" ht="27.75" customHeight="1" x14ac:dyDescent="0.15">
      <c r="B48" s="1222"/>
      <c r="C48" s="1223"/>
      <c r="D48" s="106"/>
      <c r="E48" s="1226" t="s">
        <v>40</v>
      </c>
      <c r="F48" s="1226"/>
      <c r="G48" s="1226"/>
      <c r="H48" s="1227"/>
      <c r="I48" s="358" t="s">
        <v>544</v>
      </c>
      <c r="J48" s="359" t="s">
        <v>544</v>
      </c>
      <c r="K48" s="359" t="s">
        <v>544</v>
      </c>
      <c r="L48" s="359" t="s">
        <v>544</v>
      </c>
      <c r="M48" s="360" t="s">
        <v>544</v>
      </c>
    </row>
    <row r="49" spans="2:13" ht="27.75" customHeight="1" x14ac:dyDescent="0.15">
      <c r="B49" s="1224"/>
      <c r="C49" s="1225"/>
      <c r="D49" s="106"/>
      <c r="E49" s="1226" t="s">
        <v>41</v>
      </c>
      <c r="F49" s="1226"/>
      <c r="G49" s="1226"/>
      <c r="H49" s="1227"/>
      <c r="I49" s="358" t="s">
        <v>544</v>
      </c>
      <c r="J49" s="359" t="s">
        <v>544</v>
      </c>
      <c r="K49" s="359" t="s">
        <v>544</v>
      </c>
      <c r="L49" s="359" t="s">
        <v>544</v>
      </c>
      <c r="M49" s="360" t="s">
        <v>544</v>
      </c>
    </row>
    <row r="50" spans="2:13" ht="27.75" customHeight="1" x14ac:dyDescent="0.15">
      <c r="B50" s="1220" t="s">
        <v>42</v>
      </c>
      <c r="C50" s="1221"/>
      <c r="D50" s="109"/>
      <c r="E50" s="1226" t="s">
        <v>43</v>
      </c>
      <c r="F50" s="1226"/>
      <c r="G50" s="1226"/>
      <c r="H50" s="1227"/>
      <c r="I50" s="358">
        <v>9199</v>
      </c>
      <c r="J50" s="359">
        <v>4292</v>
      </c>
      <c r="K50" s="359">
        <v>4411</v>
      </c>
      <c r="L50" s="359">
        <v>6635</v>
      </c>
      <c r="M50" s="360">
        <v>8275</v>
      </c>
    </row>
    <row r="51" spans="2:13" ht="27.75" customHeight="1" x14ac:dyDescent="0.15">
      <c r="B51" s="1222"/>
      <c r="C51" s="1223"/>
      <c r="D51" s="106"/>
      <c r="E51" s="1226" t="s">
        <v>44</v>
      </c>
      <c r="F51" s="1226"/>
      <c r="G51" s="1226"/>
      <c r="H51" s="1227"/>
      <c r="I51" s="358">
        <v>15819</v>
      </c>
      <c r="J51" s="359">
        <v>17178</v>
      </c>
      <c r="K51" s="359">
        <v>18633</v>
      </c>
      <c r="L51" s="359">
        <v>18364</v>
      </c>
      <c r="M51" s="360">
        <v>18715</v>
      </c>
    </row>
    <row r="52" spans="2:13" ht="27.75" customHeight="1" x14ac:dyDescent="0.15">
      <c r="B52" s="1224"/>
      <c r="C52" s="1225"/>
      <c r="D52" s="106"/>
      <c r="E52" s="1226" t="s">
        <v>45</v>
      </c>
      <c r="F52" s="1226"/>
      <c r="G52" s="1226"/>
      <c r="H52" s="1227"/>
      <c r="I52" s="358">
        <v>105525</v>
      </c>
      <c r="J52" s="359">
        <v>107163</v>
      </c>
      <c r="K52" s="359">
        <v>109259</v>
      </c>
      <c r="L52" s="359">
        <v>110922</v>
      </c>
      <c r="M52" s="360">
        <v>112334</v>
      </c>
    </row>
    <row r="53" spans="2:13" ht="27.75" customHeight="1" thickBot="1" x14ac:dyDescent="0.2">
      <c r="B53" s="1228" t="s">
        <v>46</v>
      </c>
      <c r="C53" s="1229"/>
      <c r="D53" s="110"/>
      <c r="E53" s="1230" t="s">
        <v>47</v>
      </c>
      <c r="F53" s="1230"/>
      <c r="G53" s="1230"/>
      <c r="H53" s="1231"/>
      <c r="I53" s="361">
        <v>57674</v>
      </c>
      <c r="J53" s="362">
        <v>63231</v>
      </c>
      <c r="K53" s="362">
        <v>65442</v>
      </c>
      <c r="L53" s="362">
        <v>65815</v>
      </c>
      <c r="M53" s="363">
        <v>68749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bWHSOc5rcuzMOA8LiJJIZMDu/xx8TJWsuCSss8DeGJQvji3+9gPudMXcnIhjJK6DIXB56wr/KphNDMM7rx4OOA==" saltValue="GMcnEf2Sza7Peh3e6rq6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573</v>
      </c>
      <c r="G54" s="119" t="s">
        <v>574</v>
      </c>
      <c r="H54" s="120" t="s">
        <v>575</v>
      </c>
    </row>
    <row r="55" spans="2:8" ht="52.5" customHeight="1" x14ac:dyDescent="0.15">
      <c r="B55" s="121"/>
      <c r="C55" s="1247" t="s">
        <v>50</v>
      </c>
      <c r="D55" s="1247"/>
      <c r="E55" s="1248"/>
      <c r="F55" s="122">
        <v>2624</v>
      </c>
      <c r="G55" s="122">
        <v>4625</v>
      </c>
      <c r="H55" s="123">
        <v>5756</v>
      </c>
    </row>
    <row r="56" spans="2:8" ht="52.5" customHeight="1" x14ac:dyDescent="0.15">
      <c r="B56" s="124"/>
      <c r="C56" s="1249" t="s">
        <v>51</v>
      </c>
      <c r="D56" s="1249"/>
      <c r="E56" s="1250"/>
      <c r="F56" s="125">
        <v>151</v>
      </c>
      <c r="G56" s="125">
        <v>156</v>
      </c>
      <c r="H56" s="126">
        <v>146</v>
      </c>
    </row>
    <row r="57" spans="2:8" ht="53.25" customHeight="1" x14ac:dyDescent="0.15">
      <c r="B57" s="124"/>
      <c r="C57" s="1251" t="s">
        <v>52</v>
      </c>
      <c r="D57" s="1251"/>
      <c r="E57" s="1252"/>
      <c r="F57" s="127">
        <v>531</v>
      </c>
      <c r="G57" s="127">
        <v>552</v>
      </c>
      <c r="H57" s="128">
        <v>1013</v>
      </c>
    </row>
    <row r="58" spans="2:8" ht="45.75" customHeight="1" x14ac:dyDescent="0.15">
      <c r="B58" s="129"/>
      <c r="C58" s="1239" t="s">
        <v>611</v>
      </c>
      <c r="D58" s="1240"/>
      <c r="E58" s="1241"/>
      <c r="F58" s="130">
        <v>82</v>
      </c>
      <c r="G58" s="130">
        <v>90</v>
      </c>
      <c r="H58" s="131">
        <v>540</v>
      </c>
    </row>
    <row r="59" spans="2:8" ht="45.75" customHeight="1" x14ac:dyDescent="0.15">
      <c r="B59" s="129"/>
      <c r="C59" s="1239" t="s">
        <v>615</v>
      </c>
      <c r="D59" s="1240"/>
      <c r="E59" s="1241"/>
      <c r="F59" s="130">
        <v>107</v>
      </c>
      <c r="G59" s="130">
        <v>121</v>
      </c>
      <c r="H59" s="131">
        <v>129</v>
      </c>
    </row>
    <row r="60" spans="2:8" ht="45.75" customHeight="1" x14ac:dyDescent="0.15">
      <c r="B60" s="129"/>
      <c r="C60" s="1239" t="s">
        <v>612</v>
      </c>
      <c r="D60" s="1240"/>
      <c r="E60" s="1241"/>
      <c r="F60" s="130">
        <v>72</v>
      </c>
      <c r="G60" s="130">
        <v>72</v>
      </c>
      <c r="H60" s="131">
        <v>73</v>
      </c>
    </row>
    <row r="61" spans="2:8" ht="45.75" customHeight="1" x14ac:dyDescent="0.15">
      <c r="B61" s="129"/>
      <c r="C61" s="1239" t="s">
        <v>613</v>
      </c>
      <c r="D61" s="1240"/>
      <c r="E61" s="1241"/>
      <c r="F61" s="130">
        <v>68</v>
      </c>
      <c r="G61" s="130">
        <v>68</v>
      </c>
      <c r="H61" s="131">
        <v>68</v>
      </c>
    </row>
    <row r="62" spans="2:8" ht="45.75" customHeight="1" thickBot="1" x14ac:dyDescent="0.2">
      <c r="B62" s="132"/>
      <c r="C62" s="1242" t="s">
        <v>614</v>
      </c>
      <c r="D62" s="1243"/>
      <c r="E62" s="1244"/>
      <c r="F62" s="133">
        <v>67</v>
      </c>
      <c r="G62" s="133">
        <v>67</v>
      </c>
      <c r="H62" s="134">
        <v>67</v>
      </c>
    </row>
    <row r="63" spans="2:8" ht="52.5" customHeight="1" thickBot="1" x14ac:dyDescent="0.2">
      <c r="B63" s="135"/>
      <c r="C63" s="1245" t="s">
        <v>53</v>
      </c>
      <c r="D63" s="1245"/>
      <c r="E63" s="1246"/>
      <c r="F63" s="136">
        <v>3306</v>
      </c>
      <c r="G63" s="136">
        <v>5332</v>
      </c>
      <c r="H63" s="137">
        <v>6915</v>
      </c>
    </row>
    <row r="64" spans="2:8" x14ac:dyDescent="0.15"/>
  </sheetData>
  <sheetProtection algorithmName="SHA-512" hashValue="ZHAIYUzelusdA8pGhiF2MXb9JokngxS2/zUb+BddcnANdIKcUQC96omn69He7WVzmHJHWUj6z3MLbMH43ZXj0A==" saltValue="Rhw6YoIkX83Sntb36PUW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BB48" sqref="BB48"/>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624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621</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6" t="s">
        <v>625</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5" x14ac:dyDescent="0.15">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5" x14ac:dyDescent="0.15">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5" x14ac:dyDescent="0.15">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5" x14ac:dyDescent="0.15">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620</v>
      </c>
    </row>
    <row r="50" spans="1:109" ht="13.5" x14ac:dyDescent="0.15">
      <c r="B50" s="365"/>
      <c r="G50" s="1258"/>
      <c r="H50" s="1258"/>
      <c r="I50" s="1258"/>
      <c r="J50" s="1258"/>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571</v>
      </c>
      <c r="BQ50" s="1255"/>
      <c r="BR50" s="1255"/>
      <c r="BS50" s="1255"/>
      <c r="BT50" s="1255"/>
      <c r="BU50" s="1255"/>
      <c r="BV50" s="1255"/>
      <c r="BW50" s="1255"/>
      <c r="BX50" s="1255" t="s">
        <v>572</v>
      </c>
      <c r="BY50" s="1255"/>
      <c r="BZ50" s="1255"/>
      <c r="CA50" s="1255"/>
      <c r="CB50" s="1255"/>
      <c r="CC50" s="1255"/>
      <c r="CD50" s="1255"/>
      <c r="CE50" s="1255"/>
      <c r="CF50" s="1255" t="s">
        <v>573</v>
      </c>
      <c r="CG50" s="1255"/>
      <c r="CH50" s="1255"/>
      <c r="CI50" s="1255"/>
      <c r="CJ50" s="1255"/>
      <c r="CK50" s="1255"/>
      <c r="CL50" s="1255"/>
      <c r="CM50" s="1255"/>
      <c r="CN50" s="1255" t="s">
        <v>574</v>
      </c>
      <c r="CO50" s="1255"/>
      <c r="CP50" s="1255"/>
      <c r="CQ50" s="1255"/>
      <c r="CR50" s="1255"/>
      <c r="CS50" s="1255"/>
      <c r="CT50" s="1255"/>
      <c r="CU50" s="1255"/>
      <c r="CV50" s="1255" t="s">
        <v>575</v>
      </c>
      <c r="CW50" s="1255"/>
      <c r="CX50" s="1255"/>
      <c r="CY50" s="1255"/>
      <c r="CZ50" s="1255"/>
      <c r="DA50" s="1255"/>
      <c r="DB50" s="1255"/>
      <c r="DC50" s="1255"/>
    </row>
    <row r="51" spans="1:109" ht="13.5" customHeight="1" x14ac:dyDescent="0.15">
      <c r="B51" s="365"/>
      <c r="G51" s="1264"/>
      <c r="H51" s="1264"/>
      <c r="I51" s="1265"/>
      <c r="J51" s="1265"/>
      <c r="K51" s="1257"/>
      <c r="L51" s="1257"/>
      <c r="M51" s="1257"/>
      <c r="N51" s="1257"/>
      <c r="AM51" s="371"/>
      <c r="AN51" s="1256" t="s">
        <v>619</v>
      </c>
      <c r="AO51" s="1256"/>
      <c r="AP51" s="1256"/>
      <c r="AQ51" s="1256"/>
      <c r="AR51" s="1256"/>
      <c r="AS51" s="1256"/>
      <c r="AT51" s="1256"/>
      <c r="AU51" s="1256"/>
      <c r="AV51" s="1256"/>
      <c r="AW51" s="1256"/>
      <c r="AX51" s="1256"/>
      <c r="AY51" s="1256"/>
      <c r="AZ51" s="1256"/>
      <c r="BA51" s="1256"/>
      <c r="BB51" s="1256" t="s">
        <v>617</v>
      </c>
      <c r="BC51" s="1256"/>
      <c r="BD51" s="1256"/>
      <c r="BE51" s="1256"/>
      <c r="BF51" s="1256"/>
      <c r="BG51" s="1256"/>
      <c r="BH51" s="1256"/>
      <c r="BI51" s="1256"/>
      <c r="BJ51" s="1256"/>
      <c r="BK51" s="1256"/>
      <c r="BL51" s="1256"/>
      <c r="BM51" s="1256"/>
      <c r="BN51" s="1256"/>
      <c r="BO51" s="1256"/>
      <c r="BP51" s="1253">
        <v>121.1</v>
      </c>
      <c r="BQ51" s="1253"/>
      <c r="BR51" s="1253"/>
      <c r="BS51" s="1253"/>
      <c r="BT51" s="1253"/>
      <c r="BU51" s="1253"/>
      <c r="BV51" s="1253"/>
      <c r="BW51" s="1253"/>
      <c r="BX51" s="1253">
        <v>132.4</v>
      </c>
      <c r="BY51" s="1253"/>
      <c r="BZ51" s="1253"/>
      <c r="CA51" s="1253"/>
      <c r="CB51" s="1253"/>
      <c r="CC51" s="1253"/>
      <c r="CD51" s="1253"/>
      <c r="CE51" s="1253"/>
      <c r="CF51" s="1253">
        <v>129.4</v>
      </c>
      <c r="CG51" s="1253"/>
      <c r="CH51" s="1253"/>
      <c r="CI51" s="1253"/>
      <c r="CJ51" s="1253"/>
      <c r="CK51" s="1253"/>
      <c r="CL51" s="1253"/>
      <c r="CM51" s="1253"/>
      <c r="CN51" s="1253">
        <v>123.1</v>
      </c>
      <c r="CO51" s="1253"/>
      <c r="CP51" s="1253"/>
      <c r="CQ51" s="1253"/>
      <c r="CR51" s="1253"/>
      <c r="CS51" s="1253"/>
      <c r="CT51" s="1253"/>
      <c r="CU51" s="1253"/>
      <c r="CV51" s="1253">
        <v>132.9</v>
      </c>
      <c r="CW51" s="1253"/>
      <c r="CX51" s="1253"/>
      <c r="CY51" s="1253"/>
      <c r="CZ51" s="1253"/>
      <c r="DA51" s="1253"/>
      <c r="DB51" s="1253"/>
      <c r="DC51" s="1253"/>
    </row>
    <row r="52" spans="1:109" ht="13.5" x14ac:dyDescent="0.15">
      <c r="B52" s="365"/>
      <c r="G52" s="1264"/>
      <c r="H52" s="1264"/>
      <c r="I52" s="1265"/>
      <c r="J52" s="1265"/>
      <c r="K52" s="1257"/>
      <c r="L52" s="1257"/>
      <c r="M52" s="1257"/>
      <c r="N52" s="1257"/>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8"/>
      <c r="J53" s="1258"/>
      <c r="K53" s="1257"/>
      <c r="L53" s="1257"/>
      <c r="M53" s="1257"/>
      <c r="N53" s="1257"/>
      <c r="AM53" s="371"/>
      <c r="AN53" s="1256"/>
      <c r="AO53" s="1256"/>
      <c r="AP53" s="1256"/>
      <c r="AQ53" s="1256"/>
      <c r="AR53" s="1256"/>
      <c r="AS53" s="1256"/>
      <c r="AT53" s="1256"/>
      <c r="AU53" s="1256"/>
      <c r="AV53" s="1256"/>
      <c r="AW53" s="1256"/>
      <c r="AX53" s="1256"/>
      <c r="AY53" s="1256"/>
      <c r="AZ53" s="1256"/>
      <c r="BA53" s="1256"/>
      <c r="BB53" s="1256" t="s">
        <v>623</v>
      </c>
      <c r="BC53" s="1256"/>
      <c r="BD53" s="1256"/>
      <c r="BE53" s="1256"/>
      <c r="BF53" s="1256"/>
      <c r="BG53" s="1256"/>
      <c r="BH53" s="1256"/>
      <c r="BI53" s="1256"/>
      <c r="BJ53" s="1256"/>
      <c r="BK53" s="1256"/>
      <c r="BL53" s="1256"/>
      <c r="BM53" s="1256"/>
      <c r="BN53" s="1256"/>
      <c r="BO53" s="1256"/>
      <c r="BP53" s="1253">
        <v>60.5</v>
      </c>
      <c r="BQ53" s="1253"/>
      <c r="BR53" s="1253"/>
      <c r="BS53" s="1253"/>
      <c r="BT53" s="1253"/>
      <c r="BU53" s="1253"/>
      <c r="BV53" s="1253"/>
      <c r="BW53" s="1253"/>
      <c r="BX53" s="1253">
        <v>59.5</v>
      </c>
      <c r="BY53" s="1253"/>
      <c r="BZ53" s="1253"/>
      <c r="CA53" s="1253"/>
      <c r="CB53" s="1253"/>
      <c r="CC53" s="1253"/>
      <c r="CD53" s="1253"/>
      <c r="CE53" s="1253"/>
      <c r="CF53" s="1253">
        <v>51</v>
      </c>
      <c r="CG53" s="1253"/>
      <c r="CH53" s="1253"/>
      <c r="CI53" s="1253"/>
      <c r="CJ53" s="1253"/>
      <c r="CK53" s="1253"/>
      <c r="CL53" s="1253"/>
      <c r="CM53" s="1253"/>
      <c r="CN53" s="1253">
        <v>61.7</v>
      </c>
      <c r="CO53" s="1253"/>
      <c r="CP53" s="1253"/>
      <c r="CQ53" s="1253"/>
      <c r="CR53" s="1253"/>
      <c r="CS53" s="1253"/>
      <c r="CT53" s="1253"/>
      <c r="CU53" s="1253"/>
      <c r="CV53" s="1253">
        <v>61.3</v>
      </c>
      <c r="CW53" s="1253"/>
      <c r="CX53" s="1253"/>
      <c r="CY53" s="1253"/>
      <c r="CZ53" s="1253"/>
      <c r="DA53" s="1253"/>
      <c r="DB53" s="1253"/>
      <c r="DC53" s="1253"/>
    </row>
    <row r="54" spans="1:109" ht="13.5" x14ac:dyDescent="0.15">
      <c r="A54" s="379"/>
      <c r="B54" s="365"/>
      <c r="G54" s="1264"/>
      <c r="H54" s="1264"/>
      <c r="I54" s="1258"/>
      <c r="J54" s="1258"/>
      <c r="K54" s="1257"/>
      <c r="L54" s="1257"/>
      <c r="M54" s="1257"/>
      <c r="N54" s="1257"/>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8"/>
      <c r="H55" s="1258"/>
      <c r="I55" s="1258"/>
      <c r="J55" s="1258"/>
      <c r="K55" s="1257"/>
      <c r="L55" s="1257"/>
      <c r="M55" s="1257"/>
      <c r="N55" s="1257"/>
      <c r="AN55" s="1255" t="s">
        <v>618</v>
      </c>
      <c r="AO55" s="1255"/>
      <c r="AP55" s="1255"/>
      <c r="AQ55" s="1255"/>
      <c r="AR55" s="1255"/>
      <c r="AS55" s="1255"/>
      <c r="AT55" s="1255"/>
      <c r="AU55" s="1255"/>
      <c r="AV55" s="1255"/>
      <c r="AW55" s="1255"/>
      <c r="AX55" s="1255"/>
      <c r="AY55" s="1255"/>
      <c r="AZ55" s="1255"/>
      <c r="BA55" s="1255"/>
      <c r="BB55" s="1256" t="s">
        <v>617</v>
      </c>
      <c r="BC55" s="1256"/>
      <c r="BD55" s="1256"/>
      <c r="BE55" s="1256"/>
      <c r="BF55" s="1256"/>
      <c r="BG55" s="1256"/>
      <c r="BH55" s="1256"/>
      <c r="BI55" s="1256"/>
      <c r="BJ55" s="1256"/>
      <c r="BK55" s="1256"/>
      <c r="BL55" s="1256"/>
      <c r="BM55" s="1256"/>
      <c r="BN55" s="1256"/>
      <c r="BO55" s="1256"/>
      <c r="BP55" s="1253">
        <v>23.1</v>
      </c>
      <c r="BQ55" s="1253"/>
      <c r="BR55" s="1253"/>
      <c r="BS55" s="1253"/>
      <c r="BT55" s="1253"/>
      <c r="BU55" s="1253"/>
      <c r="BV55" s="1253"/>
      <c r="BW55" s="1253"/>
      <c r="BX55" s="1253">
        <v>19</v>
      </c>
      <c r="BY55" s="1253"/>
      <c r="BZ55" s="1253"/>
      <c r="CA55" s="1253"/>
      <c r="CB55" s="1253"/>
      <c r="CC55" s="1253"/>
      <c r="CD55" s="1253"/>
      <c r="CE55" s="1253"/>
      <c r="CF55" s="1253">
        <v>31.5</v>
      </c>
      <c r="CG55" s="1253"/>
      <c r="CH55" s="1253"/>
      <c r="CI55" s="1253"/>
      <c r="CJ55" s="1253"/>
      <c r="CK55" s="1253"/>
      <c r="CL55" s="1253"/>
      <c r="CM55" s="1253"/>
      <c r="CN55" s="1253">
        <v>23.4</v>
      </c>
      <c r="CO55" s="1253"/>
      <c r="CP55" s="1253"/>
      <c r="CQ55" s="1253"/>
      <c r="CR55" s="1253"/>
      <c r="CS55" s="1253"/>
      <c r="CT55" s="1253"/>
      <c r="CU55" s="1253"/>
      <c r="CV55" s="1253">
        <v>18.2</v>
      </c>
      <c r="CW55" s="1253"/>
      <c r="CX55" s="1253"/>
      <c r="CY55" s="1253"/>
      <c r="CZ55" s="1253"/>
      <c r="DA55" s="1253"/>
      <c r="DB55" s="1253"/>
      <c r="DC55" s="1253"/>
    </row>
    <row r="56" spans="1:109" ht="13.5" x14ac:dyDescent="0.15">
      <c r="A56" s="379"/>
      <c r="B56" s="365"/>
      <c r="G56" s="1258"/>
      <c r="H56" s="1258"/>
      <c r="I56" s="1258"/>
      <c r="J56" s="1258"/>
      <c r="K56" s="1257"/>
      <c r="L56" s="1257"/>
      <c r="M56" s="1257"/>
      <c r="N56" s="1257"/>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8"/>
      <c r="H57" s="1258"/>
      <c r="I57" s="1259"/>
      <c r="J57" s="1259"/>
      <c r="K57" s="1257"/>
      <c r="L57" s="1257"/>
      <c r="M57" s="1257"/>
      <c r="N57" s="1257"/>
      <c r="AM57" s="364"/>
      <c r="AN57" s="1255"/>
      <c r="AO57" s="1255"/>
      <c r="AP57" s="1255"/>
      <c r="AQ57" s="1255"/>
      <c r="AR57" s="1255"/>
      <c r="AS57" s="1255"/>
      <c r="AT57" s="1255"/>
      <c r="AU57" s="1255"/>
      <c r="AV57" s="1255"/>
      <c r="AW57" s="1255"/>
      <c r="AX57" s="1255"/>
      <c r="AY57" s="1255"/>
      <c r="AZ57" s="1255"/>
      <c r="BA57" s="1255"/>
      <c r="BB57" s="1256" t="s">
        <v>623</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60.9</v>
      </c>
      <c r="BY57" s="1253"/>
      <c r="BZ57" s="1253"/>
      <c r="CA57" s="1253"/>
      <c r="CB57" s="1253"/>
      <c r="CC57" s="1253"/>
      <c r="CD57" s="1253"/>
      <c r="CE57" s="1253"/>
      <c r="CF57" s="1253">
        <v>62.7</v>
      </c>
      <c r="CG57" s="1253"/>
      <c r="CH57" s="1253"/>
      <c r="CI57" s="1253"/>
      <c r="CJ57" s="1253"/>
      <c r="CK57" s="1253"/>
      <c r="CL57" s="1253"/>
      <c r="CM57" s="1253"/>
      <c r="CN57" s="1253">
        <v>63.9</v>
      </c>
      <c r="CO57" s="1253"/>
      <c r="CP57" s="1253"/>
      <c r="CQ57" s="1253"/>
      <c r="CR57" s="1253"/>
      <c r="CS57" s="1253"/>
      <c r="CT57" s="1253"/>
      <c r="CU57" s="1253"/>
      <c r="CV57" s="1253">
        <v>64.8</v>
      </c>
      <c r="CW57" s="1253"/>
      <c r="CX57" s="1253"/>
      <c r="CY57" s="1253"/>
      <c r="CZ57" s="1253"/>
      <c r="DA57" s="1253"/>
      <c r="DB57" s="1253"/>
      <c r="DC57" s="1253"/>
      <c r="DD57" s="390"/>
      <c r="DE57" s="385"/>
    </row>
    <row r="58" spans="1:109" s="379" customFormat="1" ht="13.5" x14ac:dyDescent="0.15">
      <c r="A58" s="364"/>
      <c r="B58" s="385"/>
      <c r="G58" s="1258"/>
      <c r="H58" s="1258"/>
      <c r="I58" s="1259"/>
      <c r="J58" s="1259"/>
      <c r="K58" s="1257"/>
      <c r="L58" s="1257"/>
      <c r="M58" s="1257"/>
      <c r="N58" s="1257"/>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622</v>
      </c>
    </row>
    <row r="64" spans="1:109" ht="13.5" x14ac:dyDescent="0.15">
      <c r="B64" s="365"/>
      <c r="G64" s="380"/>
      <c r="I64" s="382"/>
      <c r="J64" s="382"/>
      <c r="K64" s="382"/>
      <c r="L64" s="382"/>
      <c r="M64" s="382"/>
      <c r="N64" s="381"/>
      <c r="AM64" s="380"/>
      <c r="AN64" s="380" t="s">
        <v>621</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6" t="s">
        <v>626</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5" x14ac:dyDescent="0.15">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5" x14ac:dyDescent="0.15">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5" x14ac:dyDescent="0.15">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5" x14ac:dyDescent="0.15">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620</v>
      </c>
    </row>
    <row r="72" spans="2:107" ht="13.5" x14ac:dyDescent="0.15">
      <c r="B72" s="365"/>
      <c r="G72" s="1258"/>
      <c r="H72" s="1258"/>
      <c r="I72" s="1258"/>
      <c r="J72" s="1258"/>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571</v>
      </c>
      <c r="BQ72" s="1255"/>
      <c r="BR72" s="1255"/>
      <c r="BS72" s="1255"/>
      <c r="BT72" s="1255"/>
      <c r="BU72" s="1255"/>
      <c r="BV72" s="1255"/>
      <c r="BW72" s="1255"/>
      <c r="BX72" s="1255" t="s">
        <v>572</v>
      </c>
      <c r="BY72" s="1255"/>
      <c r="BZ72" s="1255"/>
      <c r="CA72" s="1255"/>
      <c r="CB72" s="1255"/>
      <c r="CC72" s="1255"/>
      <c r="CD72" s="1255"/>
      <c r="CE72" s="1255"/>
      <c r="CF72" s="1255" t="s">
        <v>573</v>
      </c>
      <c r="CG72" s="1255"/>
      <c r="CH72" s="1255"/>
      <c r="CI72" s="1255"/>
      <c r="CJ72" s="1255"/>
      <c r="CK72" s="1255"/>
      <c r="CL72" s="1255"/>
      <c r="CM72" s="1255"/>
      <c r="CN72" s="1255" t="s">
        <v>574</v>
      </c>
      <c r="CO72" s="1255"/>
      <c r="CP72" s="1255"/>
      <c r="CQ72" s="1255"/>
      <c r="CR72" s="1255"/>
      <c r="CS72" s="1255"/>
      <c r="CT72" s="1255"/>
      <c r="CU72" s="1255"/>
      <c r="CV72" s="1255" t="s">
        <v>575</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619</v>
      </c>
      <c r="AO73" s="1256"/>
      <c r="AP73" s="1256"/>
      <c r="AQ73" s="1256"/>
      <c r="AR73" s="1256"/>
      <c r="AS73" s="1256"/>
      <c r="AT73" s="1256"/>
      <c r="AU73" s="1256"/>
      <c r="AV73" s="1256"/>
      <c r="AW73" s="1256"/>
      <c r="AX73" s="1256"/>
      <c r="AY73" s="1256"/>
      <c r="AZ73" s="1256"/>
      <c r="BA73" s="1256"/>
      <c r="BB73" s="1256" t="s">
        <v>617</v>
      </c>
      <c r="BC73" s="1256"/>
      <c r="BD73" s="1256"/>
      <c r="BE73" s="1256"/>
      <c r="BF73" s="1256"/>
      <c r="BG73" s="1256"/>
      <c r="BH73" s="1256"/>
      <c r="BI73" s="1256"/>
      <c r="BJ73" s="1256"/>
      <c r="BK73" s="1256"/>
      <c r="BL73" s="1256"/>
      <c r="BM73" s="1256"/>
      <c r="BN73" s="1256"/>
      <c r="BO73" s="1256"/>
      <c r="BP73" s="1253">
        <v>121.1</v>
      </c>
      <c r="BQ73" s="1253"/>
      <c r="BR73" s="1253"/>
      <c r="BS73" s="1253"/>
      <c r="BT73" s="1253"/>
      <c r="BU73" s="1253"/>
      <c r="BV73" s="1253"/>
      <c r="BW73" s="1253"/>
      <c r="BX73" s="1253">
        <v>132.4</v>
      </c>
      <c r="BY73" s="1253"/>
      <c r="BZ73" s="1253"/>
      <c r="CA73" s="1253"/>
      <c r="CB73" s="1253"/>
      <c r="CC73" s="1253"/>
      <c r="CD73" s="1253"/>
      <c r="CE73" s="1253"/>
      <c r="CF73" s="1253">
        <v>129.4</v>
      </c>
      <c r="CG73" s="1253"/>
      <c r="CH73" s="1253"/>
      <c r="CI73" s="1253"/>
      <c r="CJ73" s="1253"/>
      <c r="CK73" s="1253"/>
      <c r="CL73" s="1253"/>
      <c r="CM73" s="1253"/>
      <c r="CN73" s="1253">
        <v>123.1</v>
      </c>
      <c r="CO73" s="1253"/>
      <c r="CP73" s="1253"/>
      <c r="CQ73" s="1253"/>
      <c r="CR73" s="1253"/>
      <c r="CS73" s="1253"/>
      <c r="CT73" s="1253"/>
      <c r="CU73" s="1253"/>
      <c r="CV73" s="1253">
        <v>132.9</v>
      </c>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8"/>
      <c r="J75" s="1258"/>
      <c r="K75" s="1257"/>
      <c r="L75" s="1257"/>
      <c r="M75" s="1257"/>
      <c r="N75" s="1257"/>
      <c r="AM75" s="371"/>
      <c r="AN75" s="1256"/>
      <c r="AO75" s="1256"/>
      <c r="AP75" s="1256"/>
      <c r="AQ75" s="1256"/>
      <c r="AR75" s="1256"/>
      <c r="AS75" s="1256"/>
      <c r="AT75" s="1256"/>
      <c r="AU75" s="1256"/>
      <c r="AV75" s="1256"/>
      <c r="AW75" s="1256"/>
      <c r="AX75" s="1256"/>
      <c r="AY75" s="1256"/>
      <c r="AZ75" s="1256"/>
      <c r="BA75" s="1256"/>
      <c r="BB75" s="1256" t="s">
        <v>616</v>
      </c>
      <c r="BC75" s="1256"/>
      <c r="BD75" s="1256"/>
      <c r="BE75" s="1256"/>
      <c r="BF75" s="1256"/>
      <c r="BG75" s="1256"/>
      <c r="BH75" s="1256"/>
      <c r="BI75" s="1256"/>
      <c r="BJ75" s="1256"/>
      <c r="BK75" s="1256"/>
      <c r="BL75" s="1256"/>
      <c r="BM75" s="1256"/>
      <c r="BN75" s="1256"/>
      <c r="BO75" s="1256"/>
      <c r="BP75" s="1253">
        <v>9.3000000000000007</v>
      </c>
      <c r="BQ75" s="1253"/>
      <c r="BR75" s="1253"/>
      <c r="BS75" s="1253"/>
      <c r="BT75" s="1253"/>
      <c r="BU75" s="1253"/>
      <c r="BV75" s="1253"/>
      <c r="BW75" s="1253"/>
      <c r="BX75" s="1253">
        <v>9.5</v>
      </c>
      <c r="BY75" s="1253"/>
      <c r="BZ75" s="1253"/>
      <c r="CA75" s="1253"/>
      <c r="CB75" s="1253"/>
      <c r="CC75" s="1253"/>
      <c r="CD75" s="1253"/>
      <c r="CE75" s="1253"/>
      <c r="CF75" s="1253">
        <v>9.4</v>
      </c>
      <c r="CG75" s="1253"/>
      <c r="CH75" s="1253"/>
      <c r="CI75" s="1253"/>
      <c r="CJ75" s="1253"/>
      <c r="CK75" s="1253"/>
      <c r="CL75" s="1253"/>
      <c r="CM75" s="1253"/>
      <c r="CN75" s="1253">
        <v>9.3000000000000007</v>
      </c>
      <c r="CO75" s="1253"/>
      <c r="CP75" s="1253"/>
      <c r="CQ75" s="1253"/>
      <c r="CR75" s="1253"/>
      <c r="CS75" s="1253"/>
      <c r="CT75" s="1253"/>
      <c r="CU75" s="1253"/>
      <c r="CV75" s="1253">
        <v>9.1999999999999993</v>
      </c>
      <c r="CW75" s="1253"/>
      <c r="CX75" s="1253"/>
      <c r="CY75" s="1253"/>
      <c r="CZ75" s="1253"/>
      <c r="DA75" s="1253"/>
      <c r="DB75" s="1253"/>
      <c r="DC75" s="1253"/>
    </row>
    <row r="76" spans="2:107" ht="13.5" x14ac:dyDescent="0.15">
      <c r="B76" s="365"/>
      <c r="G76" s="1264"/>
      <c r="H76" s="1264"/>
      <c r="I76" s="1258"/>
      <c r="J76" s="1258"/>
      <c r="K76" s="1257"/>
      <c r="L76" s="1257"/>
      <c r="M76" s="1257"/>
      <c r="N76" s="1257"/>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8"/>
      <c r="H77" s="1258"/>
      <c r="I77" s="1258"/>
      <c r="J77" s="1258"/>
      <c r="K77" s="1254"/>
      <c r="L77" s="1254"/>
      <c r="M77" s="1254"/>
      <c r="N77" s="1254"/>
      <c r="AN77" s="1255" t="s">
        <v>618</v>
      </c>
      <c r="AO77" s="1255"/>
      <c r="AP77" s="1255"/>
      <c r="AQ77" s="1255"/>
      <c r="AR77" s="1255"/>
      <c r="AS77" s="1255"/>
      <c r="AT77" s="1255"/>
      <c r="AU77" s="1255"/>
      <c r="AV77" s="1255"/>
      <c r="AW77" s="1255"/>
      <c r="AX77" s="1255"/>
      <c r="AY77" s="1255"/>
      <c r="AZ77" s="1255"/>
      <c r="BA77" s="1255"/>
      <c r="BB77" s="1256" t="s">
        <v>617</v>
      </c>
      <c r="BC77" s="1256"/>
      <c r="BD77" s="1256"/>
      <c r="BE77" s="1256"/>
      <c r="BF77" s="1256"/>
      <c r="BG77" s="1256"/>
      <c r="BH77" s="1256"/>
      <c r="BI77" s="1256"/>
      <c r="BJ77" s="1256"/>
      <c r="BK77" s="1256"/>
      <c r="BL77" s="1256"/>
      <c r="BM77" s="1256"/>
      <c r="BN77" s="1256"/>
      <c r="BO77" s="1256"/>
      <c r="BP77" s="1253">
        <v>23.1</v>
      </c>
      <c r="BQ77" s="1253"/>
      <c r="BR77" s="1253"/>
      <c r="BS77" s="1253"/>
      <c r="BT77" s="1253"/>
      <c r="BU77" s="1253"/>
      <c r="BV77" s="1253"/>
      <c r="BW77" s="1253"/>
      <c r="BX77" s="1253">
        <v>19</v>
      </c>
      <c r="BY77" s="1253"/>
      <c r="BZ77" s="1253"/>
      <c r="CA77" s="1253"/>
      <c r="CB77" s="1253"/>
      <c r="CC77" s="1253"/>
      <c r="CD77" s="1253"/>
      <c r="CE77" s="1253"/>
      <c r="CF77" s="1253">
        <v>31.5</v>
      </c>
      <c r="CG77" s="1253"/>
      <c r="CH77" s="1253"/>
      <c r="CI77" s="1253"/>
      <c r="CJ77" s="1253"/>
      <c r="CK77" s="1253"/>
      <c r="CL77" s="1253"/>
      <c r="CM77" s="1253"/>
      <c r="CN77" s="1253">
        <v>23.4</v>
      </c>
      <c r="CO77" s="1253"/>
      <c r="CP77" s="1253"/>
      <c r="CQ77" s="1253"/>
      <c r="CR77" s="1253"/>
      <c r="CS77" s="1253"/>
      <c r="CT77" s="1253"/>
      <c r="CU77" s="1253"/>
      <c r="CV77" s="1253">
        <v>18.2</v>
      </c>
      <c r="CW77" s="1253"/>
      <c r="CX77" s="1253"/>
      <c r="CY77" s="1253"/>
      <c r="CZ77" s="1253"/>
      <c r="DA77" s="1253"/>
      <c r="DB77" s="1253"/>
      <c r="DC77" s="1253"/>
    </row>
    <row r="78" spans="2:107" ht="13.5" x14ac:dyDescent="0.15">
      <c r="B78" s="365"/>
      <c r="G78" s="1258"/>
      <c r="H78" s="1258"/>
      <c r="I78" s="1258"/>
      <c r="J78" s="1258"/>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8"/>
      <c r="H79" s="1258"/>
      <c r="I79" s="1259"/>
      <c r="J79" s="1259"/>
      <c r="K79" s="1260"/>
      <c r="L79" s="1260"/>
      <c r="M79" s="1260"/>
      <c r="N79" s="1260"/>
      <c r="AN79" s="1255"/>
      <c r="AO79" s="1255"/>
      <c r="AP79" s="1255"/>
      <c r="AQ79" s="1255"/>
      <c r="AR79" s="1255"/>
      <c r="AS79" s="1255"/>
      <c r="AT79" s="1255"/>
      <c r="AU79" s="1255"/>
      <c r="AV79" s="1255"/>
      <c r="AW79" s="1255"/>
      <c r="AX79" s="1255"/>
      <c r="AY79" s="1255"/>
      <c r="AZ79" s="1255"/>
      <c r="BA79" s="1255"/>
      <c r="BB79" s="1256" t="s">
        <v>616</v>
      </c>
      <c r="BC79" s="1256"/>
      <c r="BD79" s="1256"/>
      <c r="BE79" s="1256"/>
      <c r="BF79" s="1256"/>
      <c r="BG79" s="1256"/>
      <c r="BH79" s="1256"/>
      <c r="BI79" s="1256"/>
      <c r="BJ79" s="1256"/>
      <c r="BK79" s="1256"/>
      <c r="BL79" s="1256"/>
      <c r="BM79" s="1256"/>
      <c r="BN79" s="1256"/>
      <c r="BO79" s="1256"/>
      <c r="BP79" s="1253">
        <v>4.2</v>
      </c>
      <c r="BQ79" s="1253"/>
      <c r="BR79" s="1253"/>
      <c r="BS79" s="1253"/>
      <c r="BT79" s="1253"/>
      <c r="BU79" s="1253"/>
      <c r="BV79" s="1253"/>
      <c r="BW79" s="1253"/>
      <c r="BX79" s="1253">
        <v>3.6</v>
      </c>
      <c r="BY79" s="1253"/>
      <c r="BZ79" s="1253"/>
      <c r="CA79" s="1253"/>
      <c r="CB79" s="1253"/>
      <c r="CC79" s="1253"/>
      <c r="CD79" s="1253"/>
      <c r="CE79" s="1253"/>
      <c r="CF79" s="1253">
        <v>5.4</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ht="13.5" x14ac:dyDescent="0.15">
      <c r="B80" s="365"/>
      <c r="G80" s="1258"/>
      <c r="H80" s="1258"/>
      <c r="I80" s="1259"/>
      <c r="J80" s="1259"/>
      <c r="K80" s="1260"/>
      <c r="L80" s="1260"/>
      <c r="M80" s="1260"/>
      <c r="N80" s="1260"/>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yYj9bI7DonCrv3a/237q8KGidknORBRCh/DiPQf9ggt9FsuGPwn9XWleU5OiwRgpMOeMoJdvzj4r2J/UeQozZg==" saltValue="+7xxi5nbB4t2GYX/ZTFNE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AE112" sqref="AE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518</v>
      </c>
    </row>
  </sheetData>
  <sheetProtection algorithmName="SHA-512" hashValue="OKoL6+X0O3DrQ/pn2XeXpmtBRBM94LkCO4dPqZ/+X03dGPpCVUlrqNVH4V5INqVsN3IpxCX15LSeSZSkKXoSqw==" saltValue="UnfIL9ZvEqY0FRckt3A1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79" zoomScale="55" zoomScaleNormal="55" zoomScaleSheetLayoutView="55" workbookViewId="0">
      <selection activeCell="BI108" sqref="BI10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518</v>
      </c>
    </row>
  </sheetData>
  <sheetProtection algorithmName="SHA-512" hashValue="4o5sDIsW/Fqn+lQamLSmtHt7uxfpA6Pk7YCzPNVpvpfpPzLLf24rQxWqxwHo/CmthPEYNL5+PJe5HPzGvk8DSw==" saltValue="2gF+0MJQ/qmZtHKF1iWP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568</v>
      </c>
      <c r="G2" s="151"/>
      <c r="H2" s="152"/>
    </row>
    <row r="3" spans="1:8" x14ac:dyDescent="0.15">
      <c r="A3" s="148" t="s">
        <v>561</v>
      </c>
      <c r="B3" s="153"/>
      <c r="C3" s="154"/>
      <c r="D3" s="155">
        <v>148263</v>
      </c>
      <c r="E3" s="156"/>
      <c r="F3" s="157">
        <v>45022</v>
      </c>
      <c r="G3" s="158"/>
      <c r="H3" s="159"/>
    </row>
    <row r="4" spans="1:8" x14ac:dyDescent="0.15">
      <c r="A4" s="160"/>
      <c r="B4" s="161"/>
      <c r="C4" s="162"/>
      <c r="D4" s="163">
        <v>64740</v>
      </c>
      <c r="E4" s="164"/>
      <c r="F4" s="165">
        <v>25247</v>
      </c>
      <c r="G4" s="166"/>
      <c r="H4" s="167"/>
    </row>
    <row r="5" spans="1:8" x14ac:dyDescent="0.15">
      <c r="A5" s="148" t="s">
        <v>563</v>
      </c>
      <c r="B5" s="153"/>
      <c r="C5" s="154"/>
      <c r="D5" s="155">
        <v>110813</v>
      </c>
      <c r="E5" s="156"/>
      <c r="F5" s="157">
        <v>46035</v>
      </c>
      <c r="G5" s="158"/>
      <c r="H5" s="159"/>
    </row>
    <row r="6" spans="1:8" x14ac:dyDescent="0.15">
      <c r="A6" s="160"/>
      <c r="B6" s="161"/>
      <c r="C6" s="162"/>
      <c r="D6" s="163">
        <v>40957</v>
      </c>
      <c r="E6" s="164"/>
      <c r="F6" s="165">
        <v>25158</v>
      </c>
      <c r="G6" s="166"/>
      <c r="H6" s="167"/>
    </row>
    <row r="7" spans="1:8" x14ac:dyDescent="0.15">
      <c r="A7" s="148" t="s">
        <v>564</v>
      </c>
      <c r="B7" s="153"/>
      <c r="C7" s="154"/>
      <c r="D7" s="155">
        <v>89974</v>
      </c>
      <c r="E7" s="156"/>
      <c r="F7" s="157">
        <v>52191</v>
      </c>
      <c r="G7" s="158"/>
      <c r="H7" s="159"/>
    </row>
    <row r="8" spans="1:8" x14ac:dyDescent="0.15">
      <c r="A8" s="160"/>
      <c r="B8" s="161"/>
      <c r="C8" s="162"/>
      <c r="D8" s="163">
        <v>43746</v>
      </c>
      <c r="E8" s="164"/>
      <c r="F8" s="165">
        <v>26807</v>
      </c>
      <c r="G8" s="166"/>
      <c r="H8" s="167"/>
    </row>
    <row r="9" spans="1:8" x14ac:dyDescent="0.15">
      <c r="A9" s="148" t="s">
        <v>565</v>
      </c>
      <c r="B9" s="153"/>
      <c r="C9" s="154"/>
      <c r="D9" s="155">
        <v>87847</v>
      </c>
      <c r="E9" s="156"/>
      <c r="F9" s="157">
        <v>48105</v>
      </c>
      <c r="G9" s="158"/>
      <c r="H9" s="159"/>
    </row>
    <row r="10" spans="1:8" x14ac:dyDescent="0.15">
      <c r="A10" s="160"/>
      <c r="B10" s="161"/>
      <c r="C10" s="162"/>
      <c r="D10" s="163">
        <v>39472</v>
      </c>
      <c r="E10" s="164"/>
      <c r="F10" s="165">
        <v>24072</v>
      </c>
      <c r="G10" s="166"/>
      <c r="H10" s="167"/>
    </row>
    <row r="11" spans="1:8" x14ac:dyDescent="0.15">
      <c r="A11" s="148" t="s">
        <v>566</v>
      </c>
      <c r="B11" s="153"/>
      <c r="C11" s="154"/>
      <c r="D11" s="155">
        <v>95378</v>
      </c>
      <c r="E11" s="156"/>
      <c r="F11" s="157">
        <v>47446</v>
      </c>
      <c r="G11" s="158"/>
      <c r="H11" s="159"/>
    </row>
    <row r="12" spans="1:8" x14ac:dyDescent="0.15">
      <c r="A12" s="160"/>
      <c r="B12" s="161"/>
      <c r="C12" s="168"/>
      <c r="D12" s="163">
        <v>48234</v>
      </c>
      <c r="E12" s="164"/>
      <c r="F12" s="165">
        <v>24371</v>
      </c>
      <c r="G12" s="166"/>
      <c r="H12" s="167"/>
    </row>
    <row r="13" spans="1:8" x14ac:dyDescent="0.15">
      <c r="A13" s="148"/>
      <c r="B13" s="153"/>
      <c r="C13" s="169"/>
      <c r="D13" s="170">
        <v>106455</v>
      </c>
      <c r="E13" s="171"/>
      <c r="F13" s="172">
        <v>47760</v>
      </c>
      <c r="G13" s="173"/>
      <c r="H13" s="159"/>
    </row>
    <row r="14" spans="1:8" x14ac:dyDescent="0.15">
      <c r="A14" s="160"/>
      <c r="B14" s="161"/>
      <c r="C14" s="162"/>
      <c r="D14" s="163">
        <v>47430</v>
      </c>
      <c r="E14" s="164"/>
      <c r="F14" s="165">
        <v>25131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5.43</v>
      </c>
      <c r="C19" s="174">
        <f>ROUND(VALUE(SUBSTITUTE(実質収支比率等に係る経年分析!G$48,"▲","-")),2)</f>
        <v>5.49</v>
      </c>
      <c r="D19" s="174">
        <f>ROUND(VALUE(SUBSTITUTE(実質収支比率等に係る経年分析!H$48,"▲","-")),2)</f>
        <v>6.67</v>
      </c>
      <c r="E19" s="174">
        <f>ROUND(VALUE(SUBSTITUTE(実質収支比率等に係る経年分析!I$48,"▲","-")),2)</f>
        <v>9.74</v>
      </c>
      <c r="F19" s="174">
        <f>ROUND(VALUE(SUBSTITUTE(実質収支比率等に係る経年分析!J$48,"▲","-")),2)</f>
        <v>7.05</v>
      </c>
    </row>
    <row r="20" spans="1:11" x14ac:dyDescent="0.15">
      <c r="A20" s="174" t="s">
        <v>57</v>
      </c>
      <c r="B20" s="174">
        <f>ROUND(VALUE(SUBSTITUTE(実質収支比率等に係る経年分析!F$47,"▲","-")),2)</f>
        <v>10.32</v>
      </c>
      <c r="C20" s="174">
        <f>ROUND(VALUE(SUBSTITUTE(実質収支比率等に係る経年分析!G$47,"▲","-")),2)</f>
        <v>4.79</v>
      </c>
      <c r="D20" s="174">
        <f>ROUND(VALUE(SUBSTITUTE(実質収支比率等に係る経年分析!H$47,"▲","-")),2)</f>
        <v>4.4400000000000004</v>
      </c>
      <c r="E20" s="174">
        <f>ROUND(VALUE(SUBSTITUTE(実質収支比率等に係る経年分析!I$47,"▲","-")),2)</f>
        <v>7.44</v>
      </c>
      <c r="F20" s="174">
        <f>ROUND(VALUE(SUBSTITUTE(実質収支比率等に係る経年分析!J$47,"▲","-")),2)</f>
        <v>9.5299999999999994</v>
      </c>
    </row>
    <row r="21" spans="1:11" x14ac:dyDescent="0.15">
      <c r="A21" s="174" t="s">
        <v>58</v>
      </c>
      <c r="B21" s="174">
        <f>IF(ISNUMBER(VALUE(SUBSTITUTE(実質収支比率等に係る経年分析!F$49,"▲","-"))),ROUND(VALUE(SUBSTITUTE(実質収支比率等に係る経年分析!F$49,"▲","-")),2),NA())</f>
        <v>-4.29</v>
      </c>
      <c r="C21" s="174">
        <f>IF(ISNUMBER(VALUE(SUBSTITUTE(実質収支比率等に係る経年分析!G$49,"▲","-"))),ROUND(VALUE(SUBSTITUTE(実質収支比率等に係る経年分析!G$49,"▲","-")),2),NA())</f>
        <v>-5.47</v>
      </c>
      <c r="D21" s="174">
        <f>IF(ISNUMBER(VALUE(SUBSTITUTE(実質収支比率等に係る経年分析!H$49,"▲","-"))),ROUND(VALUE(SUBSTITUTE(実質収支比率等に係る経年分析!H$49,"▲","-")),2),NA())</f>
        <v>1.32</v>
      </c>
      <c r="E21" s="174">
        <f>IF(ISNUMBER(VALUE(SUBSTITUTE(実質収支比率等に係る経年分析!I$49,"▲","-"))),ROUND(VALUE(SUBSTITUTE(実質収支比率等に係る経年分析!I$49,"▲","-")),2),NA())</f>
        <v>6.61</v>
      </c>
      <c r="F21" s="174">
        <f>IF(ISNUMBER(VALUE(SUBSTITUTE(実質収支比率等に係る経年分析!J$49,"▲","-"))),ROUND(VALUE(SUBSTITUTE(実質収支比率等に係る経年分析!J$49,"▲","-")),2),NA())</f>
        <v>-1.0900000000000001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駐車場事業会計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公設地方卸売市場事業会計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1.1499999999999999</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2.27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1.35</v>
      </c>
    </row>
    <row r="33" spans="1:16" x14ac:dyDescent="0.15">
      <c r="A33" s="175" t="str">
        <f>IF(連結実質赤字比率に係る赤字・黒字の構成分析!C$37="",NA(),連結実質赤字比率に係る赤字・黒字の構成分析!C$37)</f>
        <v>介護保険会計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2.0299999999999998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2.64</v>
      </c>
    </row>
    <row r="34" spans="1:16" x14ac:dyDescent="0.15">
      <c r="A34" s="175" t="str">
        <f>IF(連結実質赤字比率に係る赤字・黒字の構成分析!C$36="",NA(),連結実質赤字比率に係る赤字・黒字の構成分析!C$36)</f>
        <v>国民健康保険会計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3.33</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4.6399999999999997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9.6999999999999993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10332</v>
      </c>
      <c r="E42" s="176"/>
      <c r="F42" s="176"/>
      <c r="G42" s="176">
        <f>'実質公債費比率（分子）の構造'!L$52</f>
        <v>10297</v>
      </c>
      <c r="H42" s="176"/>
      <c r="I42" s="176"/>
      <c r="J42" s="176">
        <f>'実質公債費比率（分子）の構造'!M$52</f>
        <v>10265</v>
      </c>
      <c r="K42" s="176"/>
      <c r="L42" s="176"/>
      <c r="M42" s="176">
        <f>'実質公債費比率（分子）の構造'!N$52</f>
        <v>10767</v>
      </c>
      <c r="N42" s="176"/>
      <c r="O42" s="176"/>
      <c r="P42" s="176">
        <f>'実質公債費比率（分子）の構造'!O$52</f>
        <v>10339</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1</v>
      </c>
      <c r="L43" s="176"/>
      <c r="M43" s="176"/>
      <c r="N43" s="176">
        <f>'実質公債費比率（分子）の構造'!O$51</f>
        <v>1</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15</v>
      </c>
      <c r="C45" s="176"/>
      <c r="D45" s="176"/>
      <c r="E45" s="176">
        <f>'実質公債費比率（分子）の構造'!L$49</f>
        <v>14</v>
      </c>
      <c r="F45" s="176"/>
      <c r="G45" s="176"/>
      <c r="H45" s="176">
        <f>'実質公債費比率（分子）の構造'!M$49</f>
        <v>6</v>
      </c>
      <c r="I45" s="176"/>
      <c r="J45" s="176"/>
      <c r="K45" s="176">
        <f>'実質公債費比率（分子）の構造'!N$49</f>
        <v>3</v>
      </c>
      <c r="L45" s="176"/>
      <c r="M45" s="176"/>
      <c r="N45" s="176">
        <f>'実質公債費比率（分子）の構造'!O$49</f>
        <v>3</v>
      </c>
      <c r="O45" s="176"/>
      <c r="P45" s="176"/>
    </row>
    <row r="46" spans="1:16" x14ac:dyDescent="0.15">
      <c r="A46" s="176" t="s">
        <v>69</v>
      </c>
      <c r="B46" s="176">
        <f>'実質公債費比率（分子）の構造'!K$48</f>
        <v>5081</v>
      </c>
      <c r="C46" s="176"/>
      <c r="D46" s="176"/>
      <c r="E46" s="176">
        <f>'実質公債費比率（分子）の構造'!L$48</f>
        <v>4970</v>
      </c>
      <c r="F46" s="176"/>
      <c r="G46" s="176"/>
      <c r="H46" s="176">
        <f>'実質公債費比率（分子）の構造'!M$48</f>
        <v>4884</v>
      </c>
      <c r="I46" s="176"/>
      <c r="J46" s="176"/>
      <c r="K46" s="176">
        <f>'実質公債費比率（分子）の構造'!N$48</f>
        <v>4760</v>
      </c>
      <c r="L46" s="176"/>
      <c r="M46" s="176"/>
      <c r="N46" s="176">
        <f>'実質公債費比率（分子）の構造'!O$48</f>
        <v>4677</v>
      </c>
      <c r="O46" s="176"/>
      <c r="P46" s="176"/>
    </row>
    <row r="47" spans="1:16" x14ac:dyDescent="0.15">
      <c r="A47" s="176" t="s">
        <v>70</v>
      </c>
      <c r="B47" s="176">
        <f>'実質公債費比率（分子）の構造'!K$47</f>
        <v>70</v>
      </c>
      <c r="C47" s="176"/>
      <c r="D47" s="176"/>
      <c r="E47" s="176">
        <f>'実質公債費比率（分子）の構造'!L$47</f>
        <v>75</v>
      </c>
      <c r="F47" s="176"/>
      <c r="G47" s="176"/>
      <c r="H47" s="176">
        <f>'実質公債費比率（分子）の構造'!M$47</f>
        <v>75</v>
      </c>
      <c r="I47" s="176"/>
      <c r="J47" s="176"/>
      <c r="K47" s="176">
        <f>'実質公債費比率（分子）の構造'!N$47</f>
        <v>80</v>
      </c>
      <c r="L47" s="176"/>
      <c r="M47" s="176"/>
      <c r="N47" s="176">
        <f>'実質公債費比率（分子）の構造'!O$47</f>
        <v>65</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9924</v>
      </c>
      <c r="C49" s="176"/>
      <c r="D49" s="176"/>
      <c r="E49" s="176">
        <f>'実質公債費比率（分子）の構造'!L$45</f>
        <v>9855</v>
      </c>
      <c r="F49" s="176"/>
      <c r="G49" s="176"/>
      <c r="H49" s="176">
        <f>'実質公債費比率（分子）の構造'!M$45</f>
        <v>9734</v>
      </c>
      <c r="I49" s="176"/>
      <c r="J49" s="176"/>
      <c r="K49" s="176">
        <f>'実質公債費比率（分子）の構造'!N$45</f>
        <v>11030</v>
      </c>
      <c r="L49" s="176"/>
      <c r="M49" s="176"/>
      <c r="N49" s="176">
        <f>'実質公債費比率（分子）の構造'!O$45</f>
        <v>10487</v>
      </c>
      <c r="O49" s="176"/>
      <c r="P49" s="176"/>
    </row>
    <row r="50" spans="1:16" x14ac:dyDescent="0.15">
      <c r="A50" s="176" t="s">
        <v>73</v>
      </c>
      <c r="B50" s="176" t="e">
        <f>NA()</f>
        <v>#N/A</v>
      </c>
      <c r="C50" s="176">
        <f>IF(ISNUMBER('実質公債費比率（分子）の構造'!K$53),'実質公債費比率（分子）の構造'!K$53,NA())</f>
        <v>4758</v>
      </c>
      <c r="D50" s="176" t="e">
        <f>NA()</f>
        <v>#N/A</v>
      </c>
      <c r="E50" s="176" t="e">
        <f>NA()</f>
        <v>#N/A</v>
      </c>
      <c r="F50" s="176">
        <f>IF(ISNUMBER('実質公債費比率（分子）の構造'!L$53),'実質公債費比率（分子）の構造'!L$53,NA())</f>
        <v>4617</v>
      </c>
      <c r="G50" s="176" t="e">
        <f>NA()</f>
        <v>#N/A</v>
      </c>
      <c r="H50" s="176" t="e">
        <f>NA()</f>
        <v>#N/A</v>
      </c>
      <c r="I50" s="176">
        <f>IF(ISNUMBER('実質公債費比率（分子）の構造'!M$53),'実質公債費比率（分子）の構造'!M$53,NA())</f>
        <v>4435</v>
      </c>
      <c r="J50" s="176" t="e">
        <f>NA()</f>
        <v>#N/A</v>
      </c>
      <c r="K50" s="176" t="e">
        <f>NA()</f>
        <v>#N/A</v>
      </c>
      <c r="L50" s="176">
        <f>IF(ISNUMBER('実質公債費比率（分子）の構造'!N$53),'実質公債費比率（分子）の構造'!N$53,NA())</f>
        <v>5107</v>
      </c>
      <c r="M50" s="176" t="e">
        <f>NA()</f>
        <v>#N/A</v>
      </c>
      <c r="N50" s="176" t="e">
        <f>NA()</f>
        <v>#N/A</v>
      </c>
      <c r="O50" s="176">
        <f>IF(ISNUMBER('実質公債費比率（分子）の構造'!O$53),'実質公債費比率（分子）の構造'!O$53,NA())</f>
        <v>4894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105525</v>
      </c>
      <c r="E56" s="175"/>
      <c r="F56" s="175"/>
      <c r="G56" s="175">
        <f>'将来負担比率（分子）の構造'!J$52</f>
        <v>107163</v>
      </c>
      <c r="H56" s="175"/>
      <c r="I56" s="175"/>
      <c r="J56" s="175">
        <f>'将来負担比率（分子）の構造'!K$52</f>
        <v>109259</v>
      </c>
      <c r="K56" s="175"/>
      <c r="L56" s="175"/>
      <c r="M56" s="175">
        <f>'将来負担比率（分子）の構造'!L$52</f>
        <v>110922</v>
      </c>
      <c r="N56" s="175"/>
      <c r="O56" s="175"/>
      <c r="P56" s="175">
        <f>'将来負担比率（分子）の構造'!M$52</f>
        <v>112334</v>
      </c>
    </row>
    <row r="57" spans="1:16" x14ac:dyDescent="0.15">
      <c r="A57" s="175" t="s">
        <v>44</v>
      </c>
      <c r="B57" s="175"/>
      <c r="C57" s="175"/>
      <c r="D57" s="175">
        <f>'将来負担比率（分子）の構造'!I$51</f>
        <v>15819</v>
      </c>
      <c r="E57" s="175"/>
      <c r="F57" s="175"/>
      <c r="G57" s="175">
        <f>'将来負担比率（分子）の構造'!J$51</f>
        <v>17178</v>
      </c>
      <c r="H57" s="175"/>
      <c r="I57" s="175"/>
      <c r="J57" s="175">
        <f>'将来負担比率（分子）の構造'!K$51</f>
        <v>18633</v>
      </c>
      <c r="K57" s="175"/>
      <c r="L57" s="175"/>
      <c r="M57" s="175">
        <f>'将来負担比率（分子）の構造'!L$51</f>
        <v>18364</v>
      </c>
      <c r="N57" s="175"/>
      <c r="O57" s="175"/>
      <c r="P57" s="175">
        <f>'将来負担比率（分子）の構造'!M$51</f>
        <v>18715</v>
      </c>
    </row>
    <row r="58" spans="1:16" x14ac:dyDescent="0.15">
      <c r="A58" s="175" t="s">
        <v>43</v>
      </c>
      <c r="B58" s="175"/>
      <c r="C58" s="175"/>
      <c r="D58" s="175">
        <f>'将来負担比率（分子）の構造'!I$50</f>
        <v>9199</v>
      </c>
      <c r="E58" s="175"/>
      <c r="F58" s="175"/>
      <c r="G58" s="175">
        <f>'将来負担比率（分子）の構造'!J$50</f>
        <v>4292</v>
      </c>
      <c r="H58" s="175"/>
      <c r="I58" s="175"/>
      <c r="J58" s="175">
        <f>'将来負担比率（分子）の構造'!K$50</f>
        <v>4411</v>
      </c>
      <c r="K58" s="175"/>
      <c r="L58" s="175"/>
      <c r="M58" s="175">
        <f>'将来負担比率（分子）の構造'!L$50</f>
        <v>6635</v>
      </c>
      <c r="N58" s="175"/>
      <c r="O58" s="175"/>
      <c r="P58" s="175">
        <f>'将来負担比率（分子）の構造'!M$50</f>
        <v>8275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92</v>
      </c>
      <c r="C61" s="175"/>
      <c r="D61" s="175"/>
      <c r="E61" s="175">
        <f>'将来負担比率（分子）の構造'!J$46</f>
        <v>45</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13338</v>
      </c>
      <c r="C62" s="175"/>
      <c r="D62" s="175"/>
      <c r="E62" s="175">
        <f>'将来負担比率（分子）の構造'!J$45</f>
        <v>13216</v>
      </c>
      <c r="F62" s="175"/>
      <c r="G62" s="175"/>
      <c r="H62" s="175">
        <f>'将来負担比率（分子）の構造'!K$45</f>
        <v>13056</v>
      </c>
      <c r="I62" s="175"/>
      <c r="J62" s="175"/>
      <c r="K62" s="175">
        <f>'将来負担比率（分子）の構造'!L$45</f>
        <v>12810</v>
      </c>
      <c r="L62" s="175"/>
      <c r="M62" s="175"/>
      <c r="N62" s="175">
        <f>'将来負担比率（分子）の構造'!M$45</f>
        <v>12681</v>
      </c>
      <c r="O62" s="175"/>
      <c r="P62" s="175"/>
    </row>
    <row r="63" spans="1:16" x14ac:dyDescent="0.15">
      <c r="A63" s="175" t="s">
        <v>36</v>
      </c>
      <c r="B63" s="175">
        <f>'将来負担比率（分子）の構造'!I$44</f>
        <v>29</v>
      </c>
      <c r="C63" s="175"/>
      <c r="D63" s="175"/>
      <c r="E63" s="175">
        <f>'将来負担比率（分子）の構造'!J$44</f>
        <v>14</v>
      </c>
      <c r="F63" s="175"/>
      <c r="G63" s="175"/>
      <c r="H63" s="175">
        <f>'将来負担比率（分子）の構造'!K$44</f>
        <v>8</v>
      </c>
      <c r="I63" s="175"/>
      <c r="J63" s="175"/>
      <c r="K63" s="175">
        <f>'将来負担比率（分子）の構造'!L$44</f>
        <v>3</v>
      </c>
      <c r="L63" s="175"/>
      <c r="M63" s="175"/>
      <c r="N63" s="175" t="str">
        <f>'将来負担比率（分子）の構造'!M$44</f>
        <v>-</v>
      </c>
      <c r="O63" s="175"/>
      <c r="P63" s="175"/>
    </row>
    <row r="64" spans="1:16" x14ac:dyDescent="0.15">
      <c r="A64" s="175" t="s">
        <v>35</v>
      </c>
      <c r="B64" s="175">
        <f>'将来負担比率（分子）の構造'!I$43</f>
        <v>55671</v>
      </c>
      <c r="C64" s="175"/>
      <c r="D64" s="175"/>
      <c r="E64" s="175">
        <f>'将来負担比率（分子）の構造'!J$43</f>
        <v>54026</v>
      </c>
      <c r="F64" s="175"/>
      <c r="G64" s="175"/>
      <c r="H64" s="175">
        <f>'将来負担比率（分子）の構造'!K$43</f>
        <v>51465</v>
      </c>
      <c r="I64" s="175"/>
      <c r="J64" s="175"/>
      <c r="K64" s="175">
        <f>'将来負担比率（分子）の構造'!L$43</f>
        <v>49002</v>
      </c>
      <c r="L64" s="175"/>
      <c r="M64" s="175"/>
      <c r="N64" s="175">
        <f>'将来負担比率（分子）の構造'!M$43</f>
        <v>46394</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119089</v>
      </c>
      <c r="C66" s="175"/>
      <c r="D66" s="175"/>
      <c r="E66" s="175">
        <f>'将来負担比率（分子）の構造'!J$41</f>
        <v>124563</v>
      </c>
      <c r="F66" s="175"/>
      <c r="G66" s="175"/>
      <c r="H66" s="175">
        <f>'将来負担比率（分子）の構造'!K$41</f>
        <v>133215</v>
      </c>
      <c r="I66" s="175"/>
      <c r="J66" s="175"/>
      <c r="K66" s="175">
        <f>'将来負担比率（分子）の構造'!L$41</f>
        <v>139921</v>
      </c>
      <c r="L66" s="175"/>
      <c r="M66" s="175"/>
      <c r="N66" s="175">
        <f>'将来負担比率（分子）の構造'!M$41</f>
        <v>148998</v>
      </c>
      <c r="O66" s="175"/>
      <c r="P66" s="175"/>
    </row>
    <row r="67" spans="1:16" x14ac:dyDescent="0.15">
      <c r="A67" s="175" t="s">
        <v>77</v>
      </c>
      <c r="B67" s="175" t="e">
        <f>NA()</f>
        <v>#N/A</v>
      </c>
      <c r="C67" s="175">
        <f>IF(ISNUMBER('将来負担比率（分子）の構造'!I$53), IF('将来負担比率（分子）の構造'!I$53 &lt; 0, 0, '将来負担比率（分子）の構造'!I$53), NA())</f>
        <v>57674</v>
      </c>
      <c r="D67" s="175" t="e">
        <f>NA()</f>
        <v>#N/A</v>
      </c>
      <c r="E67" s="175" t="e">
        <f>NA()</f>
        <v>#N/A</v>
      </c>
      <c r="F67" s="175">
        <f>IF(ISNUMBER('将来負担比率（分子）の構造'!J$53), IF('将来負担比率（分子）の構造'!J$53 &lt; 0, 0, '将来負担比率（分子）の構造'!J$53), NA())</f>
        <v>63231</v>
      </c>
      <c r="G67" s="175" t="e">
        <f>NA()</f>
        <v>#N/A</v>
      </c>
      <c r="H67" s="175" t="e">
        <f>NA()</f>
        <v>#N/A</v>
      </c>
      <c r="I67" s="175">
        <f>IF(ISNUMBER('将来負担比率（分子）の構造'!K$53), IF('将来負担比率（分子）の構造'!K$53 &lt; 0, 0, '将来負担比率（分子）の構造'!K$53), NA())</f>
        <v>65442</v>
      </c>
      <c r="J67" s="175" t="e">
        <f>NA()</f>
        <v>#N/A</v>
      </c>
      <c r="K67" s="175" t="e">
        <f>NA()</f>
        <v>#N/A</v>
      </c>
      <c r="L67" s="175">
        <f>IF(ISNUMBER('将来負担比率（分子）の構造'!L$53), IF('将来負担比率（分子）の構造'!L$53 &lt; 0, 0, '将来負担比率（分子）の構造'!L$53), NA())</f>
        <v>65815</v>
      </c>
      <c r="M67" s="175" t="e">
        <f>NA()</f>
        <v>#N/A</v>
      </c>
      <c r="N67" s="175" t="e">
        <f>NA()</f>
        <v>#N/A</v>
      </c>
      <c r="O67" s="175">
        <f>IF(ISNUMBER('将来負担比率（分子）の構造'!M$53), IF('将来負担比率（分子）の構造'!M$53 &lt; 0, 0, '将来負担比率（分子）の構造'!M$53), NA())</f>
        <v>68749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2624</v>
      </c>
      <c r="C72" s="179">
        <f>基金残高に係る経年分析!G55</f>
        <v>4625</v>
      </c>
      <c r="D72" s="179">
        <f>基金残高に係る経年分析!H55</f>
        <v>5756</v>
      </c>
    </row>
    <row r="73" spans="1:16" x14ac:dyDescent="0.15">
      <c r="A73" s="178" t="s">
        <v>80</v>
      </c>
      <c r="B73" s="179">
        <f>基金残高に係る経年分析!F56</f>
        <v>151</v>
      </c>
      <c r="C73" s="179">
        <f>基金残高に係る経年分析!G56</f>
        <v>156</v>
      </c>
      <c r="D73" s="179">
        <f>基金残高に係る経年分析!H56</f>
        <v>146</v>
      </c>
    </row>
    <row r="74" spans="1:16" x14ac:dyDescent="0.15">
      <c r="A74" s="178" t="s">
        <v>81</v>
      </c>
      <c r="B74" s="179">
        <f>基金残高に係る経年分析!F57</f>
        <v>531</v>
      </c>
      <c r="C74" s="179">
        <f>基金残高に係る経年分析!G57</f>
        <v>552</v>
      </c>
      <c r="D74" s="179">
        <f>基金残高に係る経年分析!H57</f>
        <v>1013</v>
      </c>
    </row>
  </sheetData>
  <sheetProtection algorithmName="SHA-512" hashValue="7dHNkJvQJI6WvZRgISFFCMSCVBsbfO0FIvVzeh+NLhVY4V1ykpca8bOyhBQWokO0OrtHrpCgWnbkQ/5d6vHUiA==" saltValue="49K98ijFcpqFSVejdSyY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212</v>
      </c>
      <c r="DI1" s="754"/>
      <c r="DJ1" s="754"/>
      <c r="DK1" s="754"/>
      <c r="DL1" s="754"/>
      <c r="DM1" s="754"/>
      <c r="DN1" s="755"/>
      <c r="DO1" s="214"/>
      <c r="DP1" s="753" t="s">
        <v>213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218</v>
      </c>
      <c r="S4" s="710"/>
      <c r="T4" s="710"/>
      <c r="U4" s="710"/>
      <c r="V4" s="710"/>
      <c r="W4" s="710"/>
      <c r="X4" s="710"/>
      <c r="Y4" s="711"/>
      <c r="Z4" s="709" t="s">
        <v>219</v>
      </c>
      <c r="AA4" s="710"/>
      <c r="AB4" s="710"/>
      <c r="AC4" s="711"/>
      <c r="AD4" s="709" t="s">
        <v>220</v>
      </c>
      <c r="AE4" s="710"/>
      <c r="AF4" s="710"/>
      <c r="AG4" s="710"/>
      <c r="AH4" s="710"/>
      <c r="AI4" s="710"/>
      <c r="AJ4" s="710"/>
      <c r="AK4" s="711"/>
      <c r="AL4" s="709" t="s">
        <v>219</v>
      </c>
      <c r="AM4" s="710"/>
      <c r="AN4" s="710"/>
      <c r="AO4" s="711"/>
      <c r="AP4" s="756" t="s">
        <v>221</v>
      </c>
      <c r="AQ4" s="756"/>
      <c r="AR4" s="756"/>
      <c r="AS4" s="756"/>
      <c r="AT4" s="756"/>
      <c r="AU4" s="756"/>
      <c r="AV4" s="756"/>
      <c r="AW4" s="756"/>
      <c r="AX4" s="756"/>
      <c r="AY4" s="756"/>
      <c r="AZ4" s="756"/>
      <c r="BA4" s="756"/>
      <c r="BB4" s="756"/>
      <c r="BC4" s="756"/>
      <c r="BD4" s="756"/>
      <c r="BE4" s="756"/>
      <c r="BF4" s="756"/>
      <c r="BG4" s="756" t="s">
        <v>222</v>
      </c>
      <c r="BH4" s="756"/>
      <c r="BI4" s="756"/>
      <c r="BJ4" s="756"/>
      <c r="BK4" s="756"/>
      <c r="BL4" s="756"/>
      <c r="BM4" s="756"/>
      <c r="BN4" s="756"/>
      <c r="BO4" s="756" t="s">
        <v>219</v>
      </c>
      <c r="BP4" s="756"/>
      <c r="BQ4" s="756"/>
      <c r="BR4" s="756"/>
      <c r="BS4" s="756" t="s">
        <v>223</v>
      </c>
      <c r="BT4" s="756"/>
      <c r="BU4" s="756"/>
      <c r="BV4" s="756"/>
      <c r="BW4" s="756"/>
      <c r="BX4" s="756"/>
      <c r="BY4" s="756"/>
      <c r="BZ4" s="756"/>
      <c r="CA4" s="756"/>
      <c r="CB4" s="756"/>
      <c r="CD4" s="709" t="s">
        <v>224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225</v>
      </c>
      <c r="C5" s="716"/>
      <c r="D5" s="716"/>
      <c r="E5" s="716"/>
      <c r="F5" s="716"/>
      <c r="G5" s="716"/>
      <c r="H5" s="716"/>
      <c r="I5" s="716"/>
      <c r="J5" s="716"/>
      <c r="K5" s="716"/>
      <c r="L5" s="716"/>
      <c r="M5" s="716"/>
      <c r="N5" s="716"/>
      <c r="O5" s="716"/>
      <c r="P5" s="716"/>
      <c r="Q5" s="717"/>
      <c r="R5" s="712">
        <v>42089956</v>
      </c>
      <c r="S5" s="713"/>
      <c r="T5" s="713"/>
      <c r="U5" s="713"/>
      <c r="V5" s="713"/>
      <c r="W5" s="713"/>
      <c r="X5" s="713"/>
      <c r="Y5" s="738"/>
      <c r="Z5" s="751">
        <v>30</v>
      </c>
      <c r="AA5" s="751"/>
      <c r="AB5" s="751"/>
      <c r="AC5" s="751"/>
      <c r="AD5" s="752">
        <v>40415106</v>
      </c>
      <c r="AE5" s="752"/>
      <c r="AF5" s="752"/>
      <c r="AG5" s="752"/>
      <c r="AH5" s="752"/>
      <c r="AI5" s="752"/>
      <c r="AJ5" s="752"/>
      <c r="AK5" s="752"/>
      <c r="AL5" s="739">
        <v>67.3</v>
      </c>
      <c r="AM5" s="721"/>
      <c r="AN5" s="721"/>
      <c r="AO5" s="740"/>
      <c r="AP5" s="715" t="s">
        <v>226</v>
      </c>
      <c r="AQ5" s="716"/>
      <c r="AR5" s="716"/>
      <c r="AS5" s="716"/>
      <c r="AT5" s="716"/>
      <c r="AU5" s="716"/>
      <c r="AV5" s="716"/>
      <c r="AW5" s="716"/>
      <c r="AX5" s="716"/>
      <c r="AY5" s="716"/>
      <c r="AZ5" s="716"/>
      <c r="BA5" s="716"/>
      <c r="BB5" s="716"/>
      <c r="BC5" s="716"/>
      <c r="BD5" s="716"/>
      <c r="BE5" s="716"/>
      <c r="BF5" s="717"/>
      <c r="BG5" s="657">
        <v>40415107</v>
      </c>
      <c r="BH5" s="658"/>
      <c r="BI5" s="658"/>
      <c r="BJ5" s="658"/>
      <c r="BK5" s="658"/>
      <c r="BL5" s="658"/>
      <c r="BM5" s="658"/>
      <c r="BN5" s="659"/>
      <c r="BO5" s="695">
        <v>96</v>
      </c>
      <c r="BP5" s="695"/>
      <c r="BQ5" s="695"/>
      <c r="BR5" s="695"/>
      <c r="BS5" s="696">
        <v>999927</v>
      </c>
      <c r="BT5" s="696"/>
      <c r="BU5" s="696"/>
      <c r="BV5" s="696"/>
      <c r="BW5" s="696"/>
      <c r="BX5" s="696"/>
      <c r="BY5" s="696"/>
      <c r="BZ5" s="696"/>
      <c r="CA5" s="696"/>
      <c r="CB5" s="736"/>
      <c r="CD5" s="709" t="s">
        <v>221</v>
      </c>
      <c r="CE5" s="710"/>
      <c r="CF5" s="710"/>
      <c r="CG5" s="710"/>
      <c r="CH5" s="710"/>
      <c r="CI5" s="710"/>
      <c r="CJ5" s="710"/>
      <c r="CK5" s="710"/>
      <c r="CL5" s="710"/>
      <c r="CM5" s="710"/>
      <c r="CN5" s="710"/>
      <c r="CO5" s="710"/>
      <c r="CP5" s="710"/>
      <c r="CQ5" s="711"/>
      <c r="CR5" s="709" t="s">
        <v>227</v>
      </c>
      <c r="CS5" s="710"/>
      <c r="CT5" s="710"/>
      <c r="CU5" s="710"/>
      <c r="CV5" s="710"/>
      <c r="CW5" s="710"/>
      <c r="CX5" s="710"/>
      <c r="CY5" s="711"/>
      <c r="CZ5" s="709" t="s">
        <v>219</v>
      </c>
      <c r="DA5" s="710"/>
      <c r="DB5" s="710"/>
      <c r="DC5" s="711"/>
      <c r="DD5" s="709" t="s">
        <v>228</v>
      </c>
      <c r="DE5" s="710"/>
      <c r="DF5" s="710"/>
      <c r="DG5" s="710"/>
      <c r="DH5" s="710"/>
      <c r="DI5" s="710"/>
      <c r="DJ5" s="710"/>
      <c r="DK5" s="710"/>
      <c r="DL5" s="710"/>
      <c r="DM5" s="710"/>
      <c r="DN5" s="710"/>
      <c r="DO5" s="710"/>
      <c r="DP5" s="711"/>
      <c r="DQ5" s="709" t="s">
        <v>229</v>
      </c>
      <c r="DR5" s="710"/>
      <c r="DS5" s="710"/>
      <c r="DT5" s="710"/>
      <c r="DU5" s="710"/>
      <c r="DV5" s="710"/>
      <c r="DW5" s="710"/>
      <c r="DX5" s="710"/>
      <c r="DY5" s="710"/>
      <c r="DZ5" s="710"/>
      <c r="EA5" s="710"/>
      <c r="EB5" s="710"/>
      <c r="EC5" s="711"/>
    </row>
    <row r="6" spans="2:143" ht="11.25" customHeight="1" x14ac:dyDescent="0.15">
      <c r="B6" s="654" t="s">
        <v>230</v>
      </c>
      <c r="C6" s="655"/>
      <c r="D6" s="655"/>
      <c r="E6" s="655"/>
      <c r="F6" s="655"/>
      <c r="G6" s="655"/>
      <c r="H6" s="655"/>
      <c r="I6" s="655"/>
      <c r="J6" s="655"/>
      <c r="K6" s="655"/>
      <c r="L6" s="655"/>
      <c r="M6" s="655"/>
      <c r="N6" s="655"/>
      <c r="O6" s="655"/>
      <c r="P6" s="655"/>
      <c r="Q6" s="656"/>
      <c r="R6" s="657">
        <v>801505</v>
      </c>
      <c r="S6" s="658"/>
      <c r="T6" s="658"/>
      <c r="U6" s="658"/>
      <c r="V6" s="658"/>
      <c r="W6" s="658"/>
      <c r="X6" s="658"/>
      <c r="Y6" s="659"/>
      <c r="Z6" s="695">
        <v>0.6</v>
      </c>
      <c r="AA6" s="695"/>
      <c r="AB6" s="695"/>
      <c r="AC6" s="695"/>
      <c r="AD6" s="696">
        <v>801505</v>
      </c>
      <c r="AE6" s="696"/>
      <c r="AF6" s="696"/>
      <c r="AG6" s="696"/>
      <c r="AH6" s="696"/>
      <c r="AI6" s="696"/>
      <c r="AJ6" s="696"/>
      <c r="AK6" s="696"/>
      <c r="AL6" s="660">
        <v>1.3</v>
      </c>
      <c r="AM6" s="661"/>
      <c r="AN6" s="661"/>
      <c r="AO6" s="697"/>
      <c r="AP6" s="654" t="s">
        <v>231</v>
      </c>
      <c r="AQ6" s="655"/>
      <c r="AR6" s="655"/>
      <c r="AS6" s="655"/>
      <c r="AT6" s="655"/>
      <c r="AU6" s="655"/>
      <c r="AV6" s="655"/>
      <c r="AW6" s="655"/>
      <c r="AX6" s="655"/>
      <c r="AY6" s="655"/>
      <c r="AZ6" s="655"/>
      <c r="BA6" s="655"/>
      <c r="BB6" s="655"/>
      <c r="BC6" s="655"/>
      <c r="BD6" s="655"/>
      <c r="BE6" s="655"/>
      <c r="BF6" s="656"/>
      <c r="BG6" s="657">
        <v>40415107</v>
      </c>
      <c r="BH6" s="658"/>
      <c r="BI6" s="658"/>
      <c r="BJ6" s="658"/>
      <c r="BK6" s="658"/>
      <c r="BL6" s="658"/>
      <c r="BM6" s="658"/>
      <c r="BN6" s="659"/>
      <c r="BO6" s="695">
        <v>96</v>
      </c>
      <c r="BP6" s="695"/>
      <c r="BQ6" s="695"/>
      <c r="BR6" s="695"/>
      <c r="BS6" s="696">
        <v>999927</v>
      </c>
      <c r="BT6" s="696"/>
      <c r="BU6" s="696"/>
      <c r="BV6" s="696"/>
      <c r="BW6" s="696"/>
      <c r="BX6" s="696"/>
      <c r="BY6" s="696"/>
      <c r="BZ6" s="696"/>
      <c r="CA6" s="696"/>
      <c r="CB6" s="736"/>
      <c r="CD6" s="715" t="s">
        <v>232</v>
      </c>
      <c r="CE6" s="716"/>
      <c r="CF6" s="716"/>
      <c r="CG6" s="716"/>
      <c r="CH6" s="716"/>
      <c r="CI6" s="716"/>
      <c r="CJ6" s="716"/>
      <c r="CK6" s="716"/>
      <c r="CL6" s="716"/>
      <c r="CM6" s="716"/>
      <c r="CN6" s="716"/>
      <c r="CO6" s="716"/>
      <c r="CP6" s="716"/>
      <c r="CQ6" s="717"/>
      <c r="CR6" s="657">
        <v>501673</v>
      </c>
      <c r="CS6" s="658"/>
      <c r="CT6" s="658"/>
      <c r="CU6" s="658"/>
      <c r="CV6" s="658"/>
      <c r="CW6" s="658"/>
      <c r="CX6" s="658"/>
      <c r="CY6" s="659"/>
      <c r="CZ6" s="739">
        <v>0.4</v>
      </c>
      <c r="DA6" s="721"/>
      <c r="DB6" s="721"/>
      <c r="DC6" s="741"/>
      <c r="DD6" s="663" t="s">
        <v>233</v>
      </c>
      <c r="DE6" s="658"/>
      <c r="DF6" s="658"/>
      <c r="DG6" s="658"/>
      <c r="DH6" s="658"/>
      <c r="DI6" s="658"/>
      <c r="DJ6" s="658"/>
      <c r="DK6" s="658"/>
      <c r="DL6" s="658"/>
      <c r="DM6" s="658"/>
      <c r="DN6" s="658"/>
      <c r="DO6" s="658"/>
      <c r="DP6" s="659"/>
      <c r="DQ6" s="663">
        <v>501341</v>
      </c>
      <c r="DR6" s="658"/>
      <c r="DS6" s="658"/>
      <c r="DT6" s="658"/>
      <c r="DU6" s="658"/>
      <c r="DV6" s="658"/>
      <c r="DW6" s="658"/>
      <c r="DX6" s="658"/>
      <c r="DY6" s="658"/>
      <c r="DZ6" s="658"/>
      <c r="EA6" s="658"/>
      <c r="EB6" s="658"/>
      <c r="EC6" s="694"/>
    </row>
    <row r="7" spans="2:143" ht="11.25" customHeight="1" x14ac:dyDescent="0.15">
      <c r="B7" s="654" t="s">
        <v>234</v>
      </c>
      <c r="C7" s="655"/>
      <c r="D7" s="655"/>
      <c r="E7" s="655"/>
      <c r="F7" s="655"/>
      <c r="G7" s="655"/>
      <c r="H7" s="655"/>
      <c r="I7" s="655"/>
      <c r="J7" s="655"/>
      <c r="K7" s="655"/>
      <c r="L7" s="655"/>
      <c r="M7" s="655"/>
      <c r="N7" s="655"/>
      <c r="O7" s="655"/>
      <c r="P7" s="655"/>
      <c r="Q7" s="656"/>
      <c r="R7" s="657">
        <v>14394</v>
      </c>
      <c r="S7" s="658"/>
      <c r="T7" s="658"/>
      <c r="U7" s="658"/>
      <c r="V7" s="658"/>
      <c r="W7" s="658"/>
      <c r="X7" s="658"/>
      <c r="Y7" s="659"/>
      <c r="Z7" s="695">
        <v>0</v>
      </c>
      <c r="AA7" s="695"/>
      <c r="AB7" s="695"/>
      <c r="AC7" s="695"/>
      <c r="AD7" s="696">
        <v>14394</v>
      </c>
      <c r="AE7" s="696"/>
      <c r="AF7" s="696"/>
      <c r="AG7" s="696"/>
      <c r="AH7" s="696"/>
      <c r="AI7" s="696"/>
      <c r="AJ7" s="696"/>
      <c r="AK7" s="696"/>
      <c r="AL7" s="660">
        <v>0</v>
      </c>
      <c r="AM7" s="661"/>
      <c r="AN7" s="661"/>
      <c r="AO7" s="697"/>
      <c r="AP7" s="654" t="s">
        <v>235</v>
      </c>
      <c r="AQ7" s="655"/>
      <c r="AR7" s="655"/>
      <c r="AS7" s="655"/>
      <c r="AT7" s="655"/>
      <c r="AU7" s="655"/>
      <c r="AV7" s="655"/>
      <c r="AW7" s="655"/>
      <c r="AX7" s="655"/>
      <c r="AY7" s="655"/>
      <c r="AZ7" s="655"/>
      <c r="BA7" s="655"/>
      <c r="BB7" s="655"/>
      <c r="BC7" s="655"/>
      <c r="BD7" s="655"/>
      <c r="BE7" s="655"/>
      <c r="BF7" s="656"/>
      <c r="BG7" s="657">
        <v>21001130</v>
      </c>
      <c r="BH7" s="658"/>
      <c r="BI7" s="658"/>
      <c r="BJ7" s="658"/>
      <c r="BK7" s="658"/>
      <c r="BL7" s="658"/>
      <c r="BM7" s="658"/>
      <c r="BN7" s="659"/>
      <c r="BO7" s="695">
        <v>49.9</v>
      </c>
      <c r="BP7" s="695"/>
      <c r="BQ7" s="695"/>
      <c r="BR7" s="695"/>
      <c r="BS7" s="696">
        <v>999927</v>
      </c>
      <c r="BT7" s="696"/>
      <c r="BU7" s="696"/>
      <c r="BV7" s="696"/>
      <c r="BW7" s="696"/>
      <c r="BX7" s="696"/>
      <c r="BY7" s="696"/>
      <c r="BZ7" s="696"/>
      <c r="CA7" s="696"/>
      <c r="CB7" s="736"/>
      <c r="CD7" s="654" t="s">
        <v>236</v>
      </c>
      <c r="CE7" s="655"/>
      <c r="CF7" s="655"/>
      <c r="CG7" s="655"/>
      <c r="CH7" s="655"/>
      <c r="CI7" s="655"/>
      <c r="CJ7" s="655"/>
      <c r="CK7" s="655"/>
      <c r="CL7" s="655"/>
      <c r="CM7" s="655"/>
      <c r="CN7" s="655"/>
      <c r="CO7" s="655"/>
      <c r="CP7" s="655"/>
      <c r="CQ7" s="656"/>
      <c r="CR7" s="657">
        <v>21428691</v>
      </c>
      <c r="CS7" s="658"/>
      <c r="CT7" s="658"/>
      <c r="CU7" s="658"/>
      <c r="CV7" s="658"/>
      <c r="CW7" s="658"/>
      <c r="CX7" s="658"/>
      <c r="CY7" s="659"/>
      <c r="CZ7" s="695">
        <v>15.8</v>
      </c>
      <c r="DA7" s="695"/>
      <c r="DB7" s="695"/>
      <c r="DC7" s="695"/>
      <c r="DD7" s="663">
        <v>9249716</v>
      </c>
      <c r="DE7" s="658"/>
      <c r="DF7" s="658"/>
      <c r="DG7" s="658"/>
      <c r="DH7" s="658"/>
      <c r="DI7" s="658"/>
      <c r="DJ7" s="658"/>
      <c r="DK7" s="658"/>
      <c r="DL7" s="658"/>
      <c r="DM7" s="658"/>
      <c r="DN7" s="658"/>
      <c r="DO7" s="658"/>
      <c r="DP7" s="659"/>
      <c r="DQ7" s="663">
        <v>11545445</v>
      </c>
      <c r="DR7" s="658"/>
      <c r="DS7" s="658"/>
      <c r="DT7" s="658"/>
      <c r="DU7" s="658"/>
      <c r="DV7" s="658"/>
      <c r="DW7" s="658"/>
      <c r="DX7" s="658"/>
      <c r="DY7" s="658"/>
      <c r="DZ7" s="658"/>
      <c r="EA7" s="658"/>
      <c r="EB7" s="658"/>
      <c r="EC7" s="694"/>
    </row>
    <row r="8" spans="2:143" ht="11.25" customHeight="1" x14ac:dyDescent="0.15">
      <c r="B8" s="654" t="s">
        <v>237</v>
      </c>
      <c r="C8" s="655"/>
      <c r="D8" s="655"/>
      <c r="E8" s="655"/>
      <c r="F8" s="655"/>
      <c r="G8" s="655"/>
      <c r="H8" s="655"/>
      <c r="I8" s="655"/>
      <c r="J8" s="655"/>
      <c r="K8" s="655"/>
      <c r="L8" s="655"/>
      <c r="M8" s="655"/>
      <c r="N8" s="655"/>
      <c r="O8" s="655"/>
      <c r="P8" s="655"/>
      <c r="Q8" s="656"/>
      <c r="R8" s="657">
        <v>209412</v>
      </c>
      <c r="S8" s="658"/>
      <c r="T8" s="658"/>
      <c r="U8" s="658"/>
      <c r="V8" s="658"/>
      <c r="W8" s="658"/>
      <c r="X8" s="658"/>
      <c r="Y8" s="659"/>
      <c r="Z8" s="695">
        <v>0.1</v>
      </c>
      <c r="AA8" s="695"/>
      <c r="AB8" s="695"/>
      <c r="AC8" s="695"/>
      <c r="AD8" s="696">
        <v>209412</v>
      </c>
      <c r="AE8" s="696"/>
      <c r="AF8" s="696"/>
      <c r="AG8" s="696"/>
      <c r="AH8" s="696"/>
      <c r="AI8" s="696"/>
      <c r="AJ8" s="696"/>
      <c r="AK8" s="696"/>
      <c r="AL8" s="660">
        <v>0.3</v>
      </c>
      <c r="AM8" s="661"/>
      <c r="AN8" s="661"/>
      <c r="AO8" s="697"/>
      <c r="AP8" s="654" t="s">
        <v>238</v>
      </c>
      <c r="AQ8" s="655"/>
      <c r="AR8" s="655"/>
      <c r="AS8" s="655"/>
      <c r="AT8" s="655"/>
      <c r="AU8" s="655"/>
      <c r="AV8" s="655"/>
      <c r="AW8" s="655"/>
      <c r="AX8" s="655"/>
      <c r="AY8" s="655"/>
      <c r="AZ8" s="655"/>
      <c r="BA8" s="655"/>
      <c r="BB8" s="655"/>
      <c r="BC8" s="655"/>
      <c r="BD8" s="655"/>
      <c r="BE8" s="655"/>
      <c r="BF8" s="656"/>
      <c r="BG8" s="657">
        <v>479969</v>
      </c>
      <c r="BH8" s="658"/>
      <c r="BI8" s="658"/>
      <c r="BJ8" s="658"/>
      <c r="BK8" s="658"/>
      <c r="BL8" s="658"/>
      <c r="BM8" s="658"/>
      <c r="BN8" s="659"/>
      <c r="BO8" s="695">
        <v>1.1000000000000001</v>
      </c>
      <c r="BP8" s="695"/>
      <c r="BQ8" s="695"/>
      <c r="BR8" s="695"/>
      <c r="BS8" s="696" t="s">
        <v>129</v>
      </c>
      <c r="BT8" s="696"/>
      <c r="BU8" s="696"/>
      <c r="BV8" s="696"/>
      <c r="BW8" s="696"/>
      <c r="BX8" s="696"/>
      <c r="BY8" s="696"/>
      <c r="BZ8" s="696"/>
      <c r="CA8" s="696"/>
      <c r="CB8" s="736"/>
      <c r="CD8" s="654" t="s">
        <v>239</v>
      </c>
      <c r="CE8" s="655"/>
      <c r="CF8" s="655"/>
      <c r="CG8" s="655"/>
      <c r="CH8" s="655"/>
      <c r="CI8" s="655"/>
      <c r="CJ8" s="655"/>
      <c r="CK8" s="655"/>
      <c r="CL8" s="655"/>
      <c r="CM8" s="655"/>
      <c r="CN8" s="655"/>
      <c r="CO8" s="655"/>
      <c r="CP8" s="655"/>
      <c r="CQ8" s="656"/>
      <c r="CR8" s="657">
        <v>51098345</v>
      </c>
      <c r="CS8" s="658"/>
      <c r="CT8" s="658"/>
      <c r="CU8" s="658"/>
      <c r="CV8" s="658"/>
      <c r="CW8" s="658"/>
      <c r="CX8" s="658"/>
      <c r="CY8" s="659"/>
      <c r="CZ8" s="695">
        <v>37.799999999999997</v>
      </c>
      <c r="DA8" s="695"/>
      <c r="DB8" s="695"/>
      <c r="DC8" s="695"/>
      <c r="DD8" s="663">
        <v>674098</v>
      </c>
      <c r="DE8" s="658"/>
      <c r="DF8" s="658"/>
      <c r="DG8" s="658"/>
      <c r="DH8" s="658"/>
      <c r="DI8" s="658"/>
      <c r="DJ8" s="658"/>
      <c r="DK8" s="658"/>
      <c r="DL8" s="658"/>
      <c r="DM8" s="658"/>
      <c r="DN8" s="658"/>
      <c r="DO8" s="658"/>
      <c r="DP8" s="659"/>
      <c r="DQ8" s="663">
        <v>21953710</v>
      </c>
      <c r="DR8" s="658"/>
      <c r="DS8" s="658"/>
      <c r="DT8" s="658"/>
      <c r="DU8" s="658"/>
      <c r="DV8" s="658"/>
      <c r="DW8" s="658"/>
      <c r="DX8" s="658"/>
      <c r="DY8" s="658"/>
      <c r="DZ8" s="658"/>
      <c r="EA8" s="658"/>
      <c r="EB8" s="658"/>
      <c r="EC8" s="694"/>
    </row>
    <row r="9" spans="2:143" ht="11.25" customHeight="1" x14ac:dyDescent="0.15">
      <c r="B9" s="654" t="s">
        <v>240</v>
      </c>
      <c r="C9" s="655"/>
      <c r="D9" s="655"/>
      <c r="E9" s="655"/>
      <c r="F9" s="655"/>
      <c r="G9" s="655"/>
      <c r="H9" s="655"/>
      <c r="I9" s="655"/>
      <c r="J9" s="655"/>
      <c r="K9" s="655"/>
      <c r="L9" s="655"/>
      <c r="M9" s="655"/>
      <c r="N9" s="655"/>
      <c r="O9" s="655"/>
      <c r="P9" s="655"/>
      <c r="Q9" s="656"/>
      <c r="R9" s="657">
        <v>166004</v>
      </c>
      <c r="S9" s="658"/>
      <c r="T9" s="658"/>
      <c r="U9" s="658"/>
      <c r="V9" s="658"/>
      <c r="W9" s="658"/>
      <c r="X9" s="658"/>
      <c r="Y9" s="659"/>
      <c r="Z9" s="695">
        <v>0.1</v>
      </c>
      <c r="AA9" s="695"/>
      <c r="AB9" s="695"/>
      <c r="AC9" s="695"/>
      <c r="AD9" s="696">
        <v>166004</v>
      </c>
      <c r="AE9" s="696"/>
      <c r="AF9" s="696"/>
      <c r="AG9" s="696"/>
      <c r="AH9" s="696"/>
      <c r="AI9" s="696"/>
      <c r="AJ9" s="696"/>
      <c r="AK9" s="696"/>
      <c r="AL9" s="660">
        <v>0.3</v>
      </c>
      <c r="AM9" s="661"/>
      <c r="AN9" s="661"/>
      <c r="AO9" s="697"/>
      <c r="AP9" s="654" t="s">
        <v>241</v>
      </c>
      <c r="AQ9" s="655"/>
      <c r="AR9" s="655"/>
      <c r="AS9" s="655"/>
      <c r="AT9" s="655"/>
      <c r="AU9" s="655"/>
      <c r="AV9" s="655"/>
      <c r="AW9" s="655"/>
      <c r="AX9" s="655"/>
      <c r="AY9" s="655"/>
      <c r="AZ9" s="655"/>
      <c r="BA9" s="655"/>
      <c r="BB9" s="655"/>
      <c r="BC9" s="655"/>
      <c r="BD9" s="655"/>
      <c r="BE9" s="655"/>
      <c r="BF9" s="656"/>
      <c r="BG9" s="657">
        <v>16463226</v>
      </c>
      <c r="BH9" s="658"/>
      <c r="BI9" s="658"/>
      <c r="BJ9" s="658"/>
      <c r="BK9" s="658"/>
      <c r="BL9" s="658"/>
      <c r="BM9" s="658"/>
      <c r="BN9" s="659"/>
      <c r="BO9" s="695">
        <v>39.1</v>
      </c>
      <c r="BP9" s="695"/>
      <c r="BQ9" s="695"/>
      <c r="BR9" s="695"/>
      <c r="BS9" s="696" t="s">
        <v>233</v>
      </c>
      <c r="BT9" s="696"/>
      <c r="BU9" s="696"/>
      <c r="BV9" s="696"/>
      <c r="BW9" s="696"/>
      <c r="BX9" s="696"/>
      <c r="BY9" s="696"/>
      <c r="BZ9" s="696"/>
      <c r="CA9" s="696"/>
      <c r="CB9" s="736"/>
      <c r="CD9" s="654" t="s">
        <v>242</v>
      </c>
      <c r="CE9" s="655"/>
      <c r="CF9" s="655"/>
      <c r="CG9" s="655"/>
      <c r="CH9" s="655"/>
      <c r="CI9" s="655"/>
      <c r="CJ9" s="655"/>
      <c r="CK9" s="655"/>
      <c r="CL9" s="655"/>
      <c r="CM9" s="655"/>
      <c r="CN9" s="655"/>
      <c r="CO9" s="655"/>
      <c r="CP9" s="655"/>
      <c r="CQ9" s="656"/>
      <c r="CR9" s="657">
        <v>10593537</v>
      </c>
      <c r="CS9" s="658"/>
      <c r="CT9" s="658"/>
      <c r="CU9" s="658"/>
      <c r="CV9" s="658"/>
      <c r="CW9" s="658"/>
      <c r="CX9" s="658"/>
      <c r="CY9" s="659"/>
      <c r="CZ9" s="695">
        <v>7.8</v>
      </c>
      <c r="DA9" s="695"/>
      <c r="DB9" s="695"/>
      <c r="DC9" s="695"/>
      <c r="DD9" s="663">
        <v>334712</v>
      </c>
      <c r="DE9" s="658"/>
      <c r="DF9" s="658"/>
      <c r="DG9" s="658"/>
      <c r="DH9" s="658"/>
      <c r="DI9" s="658"/>
      <c r="DJ9" s="658"/>
      <c r="DK9" s="658"/>
      <c r="DL9" s="658"/>
      <c r="DM9" s="658"/>
      <c r="DN9" s="658"/>
      <c r="DO9" s="658"/>
      <c r="DP9" s="659"/>
      <c r="DQ9" s="663">
        <v>5719208</v>
      </c>
      <c r="DR9" s="658"/>
      <c r="DS9" s="658"/>
      <c r="DT9" s="658"/>
      <c r="DU9" s="658"/>
      <c r="DV9" s="658"/>
      <c r="DW9" s="658"/>
      <c r="DX9" s="658"/>
      <c r="DY9" s="658"/>
      <c r="DZ9" s="658"/>
      <c r="EA9" s="658"/>
      <c r="EB9" s="658"/>
      <c r="EC9" s="694"/>
    </row>
    <row r="10" spans="2:143" ht="11.25" customHeight="1" x14ac:dyDescent="0.15">
      <c r="B10" s="654" t="s">
        <v>243</v>
      </c>
      <c r="C10" s="655"/>
      <c r="D10" s="655"/>
      <c r="E10" s="655"/>
      <c r="F10" s="655"/>
      <c r="G10" s="655"/>
      <c r="H10" s="655"/>
      <c r="I10" s="655"/>
      <c r="J10" s="655"/>
      <c r="K10" s="655"/>
      <c r="L10" s="655"/>
      <c r="M10" s="655"/>
      <c r="N10" s="655"/>
      <c r="O10" s="655"/>
      <c r="P10" s="655"/>
      <c r="Q10" s="656"/>
      <c r="R10" s="657" t="s">
        <v>129</v>
      </c>
      <c r="S10" s="658"/>
      <c r="T10" s="658"/>
      <c r="U10" s="658"/>
      <c r="V10" s="658"/>
      <c r="W10" s="658"/>
      <c r="X10" s="658"/>
      <c r="Y10" s="659"/>
      <c r="Z10" s="695" t="s">
        <v>129</v>
      </c>
      <c r="AA10" s="695"/>
      <c r="AB10" s="695"/>
      <c r="AC10" s="695"/>
      <c r="AD10" s="696" t="s">
        <v>233</v>
      </c>
      <c r="AE10" s="696"/>
      <c r="AF10" s="696"/>
      <c r="AG10" s="696"/>
      <c r="AH10" s="696"/>
      <c r="AI10" s="696"/>
      <c r="AJ10" s="696"/>
      <c r="AK10" s="696"/>
      <c r="AL10" s="660" t="s">
        <v>233</v>
      </c>
      <c r="AM10" s="661"/>
      <c r="AN10" s="661"/>
      <c r="AO10" s="697"/>
      <c r="AP10" s="654" t="s">
        <v>244</v>
      </c>
      <c r="AQ10" s="655"/>
      <c r="AR10" s="655"/>
      <c r="AS10" s="655"/>
      <c r="AT10" s="655"/>
      <c r="AU10" s="655"/>
      <c r="AV10" s="655"/>
      <c r="AW10" s="655"/>
      <c r="AX10" s="655"/>
      <c r="AY10" s="655"/>
      <c r="AZ10" s="655"/>
      <c r="BA10" s="655"/>
      <c r="BB10" s="655"/>
      <c r="BC10" s="655"/>
      <c r="BD10" s="655"/>
      <c r="BE10" s="655"/>
      <c r="BF10" s="656"/>
      <c r="BG10" s="657">
        <v>1316070</v>
      </c>
      <c r="BH10" s="658"/>
      <c r="BI10" s="658"/>
      <c r="BJ10" s="658"/>
      <c r="BK10" s="658"/>
      <c r="BL10" s="658"/>
      <c r="BM10" s="658"/>
      <c r="BN10" s="659"/>
      <c r="BO10" s="695">
        <v>3.1</v>
      </c>
      <c r="BP10" s="695"/>
      <c r="BQ10" s="695"/>
      <c r="BR10" s="695"/>
      <c r="BS10" s="696">
        <v>218771</v>
      </c>
      <c r="BT10" s="696"/>
      <c r="BU10" s="696"/>
      <c r="BV10" s="696"/>
      <c r="BW10" s="696"/>
      <c r="BX10" s="696"/>
      <c r="BY10" s="696"/>
      <c r="BZ10" s="696"/>
      <c r="CA10" s="696"/>
      <c r="CB10" s="736"/>
      <c r="CD10" s="654" t="s">
        <v>245</v>
      </c>
      <c r="CE10" s="655"/>
      <c r="CF10" s="655"/>
      <c r="CG10" s="655"/>
      <c r="CH10" s="655"/>
      <c r="CI10" s="655"/>
      <c r="CJ10" s="655"/>
      <c r="CK10" s="655"/>
      <c r="CL10" s="655"/>
      <c r="CM10" s="655"/>
      <c r="CN10" s="655"/>
      <c r="CO10" s="655"/>
      <c r="CP10" s="655"/>
      <c r="CQ10" s="656"/>
      <c r="CR10" s="657">
        <v>46711</v>
      </c>
      <c r="CS10" s="658"/>
      <c r="CT10" s="658"/>
      <c r="CU10" s="658"/>
      <c r="CV10" s="658"/>
      <c r="CW10" s="658"/>
      <c r="CX10" s="658"/>
      <c r="CY10" s="659"/>
      <c r="CZ10" s="695">
        <v>0</v>
      </c>
      <c r="DA10" s="695"/>
      <c r="DB10" s="695"/>
      <c r="DC10" s="695"/>
      <c r="DD10" s="663" t="s">
        <v>233</v>
      </c>
      <c r="DE10" s="658"/>
      <c r="DF10" s="658"/>
      <c r="DG10" s="658"/>
      <c r="DH10" s="658"/>
      <c r="DI10" s="658"/>
      <c r="DJ10" s="658"/>
      <c r="DK10" s="658"/>
      <c r="DL10" s="658"/>
      <c r="DM10" s="658"/>
      <c r="DN10" s="658"/>
      <c r="DO10" s="658"/>
      <c r="DP10" s="659"/>
      <c r="DQ10" s="663">
        <v>44602</v>
      </c>
      <c r="DR10" s="658"/>
      <c r="DS10" s="658"/>
      <c r="DT10" s="658"/>
      <c r="DU10" s="658"/>
      <c r="DV10" s="658"/>
      <c r="DW10" s="658"/>
      <c r="DX10" s="658"/>
      <c r="DY10" s="658"/>
      <c r="DZ10" s="658"/>
      <c r="EA10" s="658"/>
      <c r="EB10" s="658"/>
      <c r="EC10" s="694"/>
    </row>
    <row r="11" spans="2:143" ht="11.25" customHeight="1" x14ac:dyDescent="0.15">
      <c r="B11" s="654" t="s">
        <v>246</v>
      </c>
      <c r="C11" s="655"/>
      <c r="D11" s="655"/>
      <c r="E11" s="655"/>
      <c r="F11" s="655"/>
      <c r="G11" s="655"/>
      <c r="H11" s="655"/>
      <c r="I11" s="655"/>
      <c r="J11" s="655"/>
      <c r="K11" s="655"/>
      <c r="L11" s="655"/>
      <c r="M11" s="655"/>
      <c r="N11" s="655"/>
      <c r="O11" s="655"/>
      <c r="P11" s="655"/>
      <c r="Q11" s="656"/>
      <c r="R11" s="657">
        <v>7023296</v>
      </c>
      <c r="S11" s="658"/>
      <c r="T11" s="658"/>
      <c r="U11" s="658"/>
      <c r="V11" s="658"/>
      <c r="W11" s="658"/>
      <c r="X11" s="658"/>
      <c r="Y11" s="659"/>
      <c r="Z11" s="660">
        <v>5</v>
      </c>
      <c r="AA11" s="661"/>
      <c r="AB11" s="661"/>
      <c r="AC11" s="662"/>
      <c r="AD11" s="663">
        <v>7023296</v>
      </c>
      <c r="AE11" s="658"/>
      <c r="AF11" s="658"/>
      <c r="AG11" s="658"/>
      <c r="AH11" s="658"/>
      <c r="AI11" s="658"/>
      <c r="AJ11" s="658"/>
      <c r="AK11" s="659"/>
      <c r="AL11" s="660">
        <v>11.7</v>
      </c>
      <c r="AM11" s="661"/>
      <c r="AN11" s="661"/>
      <c r="AO11" s="697"/>
      <c r="AP11" s="654" t="s">
        <v>247</v>
      </c>
      <c r="AQ11" s="655"/>
      <c r="AR11" s="655"/>
      <c r="AS11" s="655"/>
      <c r="AT11" s="655"/>
      <c r="AU11" s="655"/>
      <c r="AV11" s="655"/>
      <c r="AW11" s="655"/>
      <c r="AX11" s="655"/>
      <c r="AY11" s="655"/>
      <c r="AZ11" s="655"/>
      <c r="BA11" s="655"/>
      <c r="BB11" s="655"/>
      <c r="BC11" s="655"/>
      <c r="BD11" s="655"/>
      <c r="BE11" s="655"/>
      <c r="BF11" s="656"/>
      <c r="BG11" s="657">
        <v>2741865</v>
      </c>
      <c r="BH11" s="658"/>
      <c r="BI11" s="658"/>
      <c r="BJ11" s="658"/>
      <c r="BK11" s="658"/>
      <c r="BL11" s="658"/>
      <c r="BM11" s="658"/>
      <c r="BN11" s="659"/>
      <c r="BO11" s="695">
        <v>6.5</v>
      </c>
      <c r="BP11" s="695"/>
      <c r="BQ11" s="695"/>
      <c r="BR11" s="695"/>
      <c r="BS11" s="696">
        <v>781156</v>
      </c>
      <c r="BT11" s="696"/>
      <c r="BU11" s="696"/>
      <c r="BV11" s="696"/>
      <c r="BW11" s="696"/>
      <c r="BX11" s="696"/>
      <c r="BY11" s="696"/>
      <c r="BZ11" s="696"/>
      <c r="CA11" s="696"/>
      <c r="CB11" s="736"/>
      <c r="CD11" s="654" t="s">
        <v>248</v>
      </c>
      <c r="CE11" s="655"/>
      <c r="CF11" s="655"/>
      <c r="CG11" s="655"/>
      <c r="CH11" s="655"/>
      <c r="CI11" s="655"/>
      <c r="CJ11" s="655"/>
      <c r="CK11" s="655"/>
      <c r="CL11" s="655"/>
      <c r="CM11" s="655"/>
      <c r="CN11" s="655"/>
      <c r="CO11" s="655"/>
      <c r="CP11" s="655"/>
      <c r="CQ11" s="656"/>
      <c r="CR11" s="657">
        <v>2283778</v>
      </c>
      <c r="CS11" s="658"/>
      <c r="CT11" s="658"/>
      <c r="CU11" s="658"/>
      <c r="CV11" s="658"/>
      <c r="CW11" s="658"/>
      <c r="CX11" s="658"/>
      <c r="CY11" s="659"/>
      <c r="CZ11" s="695">
        <v>1.7</v>
      </c>
      <c r="DA11" s="695"/>
      <c r="DB11" s="695"/>
      <c r="DC11" s="695"/>
      <c r="DD11" s="663">
        <v>680149</v>
      </c>
      <c r="DE11" s="658"/>
      <c r="DF11" s="658"/>
      <c r="DG11" s="658"/>
      <c r="DH11" s="658"/>
      <c r="DI11" s="658"/>
      <c r="DJ11" s="658"/>
      <c r="DK11" s="658"/>
      <c r="DL11" s="658"/>
      <c r="DM11" s="658"/>
      <c r="DN11" s="658"/>
      <c r="DO11" s="658"/>
      <c r="DP11" s="659"/>
      <c r="DQ11" s="663">
        <v>1549687</v>
      </c>
      <c r="DR11" s="658"/>
      <c r="DS11" s="658"/>
      <c r="DT11" s="658"/>
      <c r="DU11" s="658"/>
      <c r="DV11" s="658"/>
      <c r="DW11" s="658"/>
      <c r="DX11" s="658"/>
      <c r="DY11" s="658"/>
      <c r="DZ11" s="658"/>
      <c r="EA11" s="658"/>
      <c r="EB11" s="658"/>
      <c r="EC11" s="694"/>
    </row>
    <row r="12" spans="2:143" ht="11.25" customHeight="1" x14ac:dyDescent="0.15">
      <c r="B12" s="654" t="s">
        <v>249</v>
      </c>
      <c r="C12" s="655"/>
      <c r="D12" s="655"/>
      <c r="E12" s="655"/>
      <c r="F12" s="655"/>
      <c r="G12" s="655"/>
      <c r="H12" s="655"/>
      <c r="I12" s="655"/>
      <c r="J12" s="655"/>
      <c r="K12" s="655"/>
      <c r="L12" s="655"/>
      <c r="M12" s="655"/>
      <c r="N12" s="655"/>
      <c r="O12" s="655"/>
      <c r="P12" s="655"/>
      <c r="Q12" s="656"/>
      <c r="R12" s="657">
        <v>68285</v>
      </c>
      <c r="S12" s="658"/>
      <c r="T12" s="658"/>
      <c r="U12" s="658"/>
      <c r="V12" s="658"/>
      <c r="W12" s="658"/>
      <c r="X12" s="658"/>
      <c r="Y12" s="659"/>
      <c r="Z12" s="695">
        <v>0</v>
      </c>
      <c r="AA12" s="695"/>
      <c r="AB12" s="695"/>
      <c r="AC12" s="695"/>
      <c r="AD12" s="696">
        <v>68285</v>
      </c>
      <c r="AE12" s="696"/>
      <c r="AF12" s="696"/>
      <c r="AG12" s="696"/>
      <c r="AH12" s="696"/>
      <c r="AI12" s="696"/>
      <c r="AJ12" s="696"/>
      <c r="AK12" s="696"/>
      <c r="AL12" s="660">
        <v>0.1</v>
      </c>
      <c r="AM12" s="661"/>
      <c r="AN12" s="661"/>
      <c r="AO12" s="697"/>
      <c r="AP12" s="654" t="s">
        <v>250</v>
      </c>
      <c r="AQ12" s="655"/>
      <c r="AR12" s="655"/>
      <c r="AS12" s="655"/>
      <c r="AT12" s="655"/>
      <c r="AU12" s="655"/>
      <c r="AV12" s="655"/>
      <c r="AW12" s="655"/>
      <c r="AX12" s="655"/>
      <c r="AY12" s="655"/>
      <c r="AZ12" s="655"/>
      <c r="BA12" s="655"/>
      <c r="BB12" s="655"/>
      <c r="BC12" s="655"/>
      <c r="BD12" s="655"/>
      <c r="BE12" s="655"/>
      <c r="BF12" s="656"/>
      <c r="BG12" s="657">
        <v>16565260</v>
      </c>
      <c r="BH12" s="658"/>
      <c r="BI12" s="658"/>
      <c r="BJ12" s="658"/>
      <c r="BK12" s="658"/>
      <c r="BL12" s="658"/>
      <c r="BM12" s="658"/>
      <c r="BN12" s="659"/>
      <c r="BO12" s="695">
        <v>39.4</v>
      </c>
      <c r="BP12" s="695"/>
      <c r="BQ12" s="695"/>
      <c r="BR12" s="695"/>
      <c r="BS12" s="696" t="s">
        <v>129</v>
      </c>
      <c r="BT12" s="696"/>
      <c r="BU12" s="696"/>
      <c r="BV12" s="696"/>
      <c r="BW12" s="696"/>
      <c r="BX12" s="696"/>
      <c r="BY12" s="696"/>
      <c r="BZ12" s="696"/>
      <c r="CA12" s="696"/>
      <c r="CB12" s="736"/>
      <c r="CD12" s="654" t="s">
        <v>251</v>
      </c>
      <c r="CE12" s="655"/>
      <c r="CF12" s="655"/>
      <c r="CG12" s="655"/>
      <c r="CH12" s="655"/>
      <c r="CI12" s="655"/>
      <c r="CJ12" s="655"/>
      <c r="CK12" s="655"/>
      <c r="CL12" s="655"/>
      <c r="CM12" s="655"/>
      <c r="CN12" s="655"/>
      <c r="CO12" s="655"/>
      <c r="CP12" s="655"/>
      <c r="CQ12" s="656"/>
      <c r="CR12" s="657">
        <v>1745605</v>
      </c>
      <c r="CS12" s="658"/>
      <c r="CT12" s="658"/>
      <c r="CU12" s="658"/>
      <c r="CV12" s="658"/>
      <c r="CW12" s="658"/>
      <c r="CX12" s="658"/>
      <c r="CY12" s="659"/>
      <c r="CZ12" s="695">
        <v>1.3</v>
      </c>
      <c r="DA12" s="695"/>
      <c r="DB12" s="695"/>
      <c r="DC12" s="695"/>
      <c r="DD12" s="663">
        <v>1232</v>
      </c>
      <c r="DE12" s="658"/>
      <c r="DF12" s="658"/>
      <c r="DG12" s="658"/>
      <c r="DH12" s="658"/>
      <c r="DI12" s="658"/>
      <c r="DJ12" s="658"/>
      <c r="DK12" s="658"/>
      <c r="DL12" s="658"/>
      <c r="DM12" s="658"/>
      <c r="DN12" s="658"/>
      <c r="DO12" s="658"/>
      <c r="DP12" s="659"/>
      <c r="DQ12" s="663">
        <v>1557679</v>
      </c>
      <c r="DR12" s="658"/>
      <c r="DS12" s="658"/>
      <c r="DT12" s="658"/>
      <c r="DU12" s="658"/>
      <c r="DV12" s="658"/>
      <c r="DW12" s="658"/>
      <c r="DX12" s="658"/>
      <c r="DY12" s="658"/>
      <c r="DZ12" s="658"/>
      <c r="EA12" s="658"/>
      <c r="EB12" s="658"/>
      <c r="EC12" s="694"/>
    </row>
    <row r="13" spans="2:143" ht="11.25" customHeight="1" x14ac:dyDescent="0.15">
      <c r="B13" s="654" t="s">
        <v>252</v>
      </c>
      <c r="C13" s="655"/>
      <c r="D13" s="655"/>
      <c r="E13" s="655"/>
      <c r="F13" s="655"/>
      <c r="G13" s="655"/>
      <c r="H13" s="655"/>
      <c r="I13" s="655"/>
      <c r="J13" s="655"/>
      <c r="K13" s="655"/>
      <c r="L13" s="655"/>
      <c r="M13" s="655"/>
      <c r="N13" s="655"/>
      <c r="O13" s="655"/>
      <c r="P13" s="655"/>
      <c r="Q13" s="656"/>
      <c r="R13" s="657" t="s">
        <v>233</v>
      </c>
      <c r="S13" s="658"/>
      <c r="T13" s="658"/>
      <c r="U13" s="658"/>
      <c r="V13" s="658"/>
      <c r="W13" s="658"/>
      <c r="X13" s="658"/>
      <c r="Y13" s="659"/>
      <c r="Z13" s="695" t="s">
        <v>129</v>
      </c>
      <c r="AA13" s="695"/>
      <c r="AB13" s="695"/>
      <c r="AC13" s="695"/>
      <c r="AD13" s="696" t="s">
        <v>129</v>
      </c>
      <c r="AE13" s="696"/>
      <c r="AF13" s="696"/>
      <c r="AG13" s="696"/>
      <c r="AH13" s="696"/>
      <c r="AI13" s="696"/>
      <c r="AJ13" s="696"/>
      <c r="AK13" s="696"/>
      <c r="AL13" s="660" t="s">
        <v>129</v>
      </c>
      <c r="AM13" s="661"/>
      <c r="AN13" s="661"/>
      <c r="AO13" s="697"/>
      <c r="AP13" s="654" t="s">
        <v>253</v>
      </c>
      <c r="AQ13" s="655"/>
      <c r="AR13" s="655"/>
      <c r="AS13" s="655"/>
      <c r="AT13" s="655"/>
      <c r="AU13" s="655"/>
      <c r="AV13" s="655"/>
      <c r="AW13" s="655"/>
      <c r="AX13" s="655"/>
      <c r="AY13" s="655"/>
      <c r="AZ13" s="655"/>
      <c r="BA13" s="655"/>
      <c r="BB13" s="655"/>
      <c r="BC13" s="655"/>
      <c r="BD13" s="655"/>
      <c r="BE13" s="655"/>
      <c r="BF13" s="656"/>
      <c r="BG13" s="657">
        <v>16376006</v>
      </c>
      <c r="BH13" s="658"/>
      <c r="BI13" s="658"/>
      <c r="BJ13" s="658"/>
      <c r="BK13" s="658"/>
      <c r="BL13" s="658"/>
      <c r="BM13" s="658"/>
      <c r="BN13" s="659"/>
      <c r="BO13" s="695">
        <v>38.9</v>
      </c>
      <c r="BP13" s="695"/>
      <c r="BQ13" s="695"/>
      <c r="BR13" s="695"/>
      <c r="BS13" s="696" t="s">
        <v>129</v>
      </c>
      <c r="BT13" s="696"/>
      <c r="BU13" s="696"/>
      <c r="BV13" s="696"/>
      <c r="BW13" s="696"/>
      <c r="BX13" s="696"/>
      <c r="BY13" s="696"/>
      <c r="BZ13" s="696"/>
      <c r="CA13" s="696"/>
      <c r="CB13" s="736"/>
      <c r="CD13" s="654" t="s">
        <v>254</v>
      </c>
      <c r="CE13" s="655"/>
      <c r="CF13" s="655"/>
      <c r="CG13" s="655"/>
      <c r="CH13" s="655"/>
      <c r="CI13" s="655"/>
      <c r="CJ13" s="655"/>
      <c r="CK13" s="655"/>
      <c r="CL13" s="655"/>
      <c r="CM13" s="655"/>
      <c r="CN13" s="655"/>
      <c r="CO13" s="655"/>
      <c r="CP13" s="655"/>
      <c r="CQ13" s="656"/>
      <c r="CR13" s="657">
        <v>18481417</v>
      </c>
      <c r="CS13" s="658"/>
      <c r="CT13" s="658"/>
      <c r="CU13" s="658"/>
      <c r="CV13" s="658"/>
      <c r="CW13" s="658"/>
      <c r="CX13" s="658"/>
      <c r="CY13" s="659"/>
      <c r="CZ13" s="695">
        <v>13.7</v>
      </c>
      <c r="DA13" s="695"/>
      <c r="DB13" s="695"/>
      <c r="DC13" s="695"/>
      <c r="DD13" s="663">
        <v>10129576</v>
      </c>
      <c r="DE13" s="658"/>
      <c r="DF13" s="658"/>
      <c r="DG13" s="658"/>
      <c r="DH13" s="658"/>
      <c r="DI13" s="658"/>
      <c r="DJ13" s="658"/>
      <c r="DK13" s="658"/>
      <c r="DL13" s="658"/>
      <c r="DM13" s="658"/>
      <c r="DN13" s="658"/>
      <c r="DO13" s="658"/>
      <c r="DP13" s="659"/>
      <c r="DQ13" s="663">
        <v>8866833</v>
      </c>
      <c r="DR13" s="658"/>
      <c r="DS13" s="658"/>
      <c r="DT13" s="658"/>
      <c r="DU13" s="658"/>
      <c r="DV13" s="658"/>
      <c r="DW13" s="658"/>
      <c r="DX13" s="658"/>
      <c r="DY13" s="658"/>
      <c r="DZ13" s="658"/>
      <c r="EA13" s="658"/>
      <c r="EB13" s="658"/>
      <c r="EC13" s="694"/>
    </row>
    <row r="14" spans="2:143" ht="11.25" customHeight="1" x14ac:dyDescent="0.15">
      <c r="B14" s="654" t="s">
        <v>255</v>
      </c>
      <c r="C14" s="655"/>
      <c r="D14" s="655"/>
      <c r="E14" s="655"/>
      <c r="F14" s="655"/>
      <c r="G14" s="655"/>
      <c r="H14" s="655"/>
      <c r="I14" s="655"/>
      <c r="J14" s="655"/>
      <c r="K14" s="655"/>
      <c r="L14" s="655"/>
      <c r="M14" s="655"/>
      <c r="N14" s="655"/>
      <c r="O14" s="655"/>
      <c r="P14" s="655"/>
      <c r="Q14" s="656"/>
      <c r="R14" s="657">
        <v>868</v>
      </c>
      <c r="S14" s="658"/>
      <c r="T14" s="658"/>
      <c r="U14" s="658"/>
      <c r="V14" s="658"/>
      <c r="W14" s="658"/>
      <c r="X14" s="658"/>
      <c r="Y14" s="659"/>
      <c r="Z14" s="695">
        <v>0</v>
      </c>
      <c r="AA14" s="695"/>
      <c r="AB14" s="695"/>
      <c r="AC14" s="695"/>
      <c r="AD14" s="696">
        <v>868</v>
      </c>
      <c r="AE14" s="696"/>
      <c r="AF14" s="696"/>
      <c r="AG14" s="696"/>
      <c r="AH14" s="696"/>
      <c r="AI14" s="696"/>
      <c r="AJ14" s="696"/>
      <c r="AK14" s="696"/>
      <c r="AL14" s="660">
        <v>0</v>
      </c>
      <c r="AM14" s="661"/>
      <c r="AN14" s="661"/>
      <c r="AO14" s="697"/>
      <c r="AP14" s="654" t="s">
        <v>256</v>
      </c>
      <c r="AQ14" s="655"/>
      <c r="AR14" s="655"/>
      <c r="AS14" s="655"/>
      <c r="AT14" s="655"/>
      <c r="AU14" s="655"/>
      <c r="AV14" s="655"/>
      <c r="AW14" s="655"/>
      <c r="AX14" s="655"/>
      <c r="AY14" s="655"/>
      <c r="AZ14" s="655"/>
      <c r="BA14" s="655"/>
      <c r="BB14" s="655"/>
      <c r="BC14" s="655"/>
      <c r="BD14" s="655"/>
      <c r="BE14" s="655"/>
      <c r="BF14" s="656"/>
      <c r="BG14" s="657">
        <v>745278</v>
      </c>
      <c r="BH14" s="658"/>
      <c r="BI14" s="658"/>
      <c r="BJ14" s="658"/>
      <c r="BK14" s="658"/>
      <c r="BL14" s="658"/>
      <c r="BM14" s="658"/>
      <c r="BN14" s="659"/>
      <c r="BO14" s="695">
        <v>1.8</v>
      </c>
      <c r="BP14" s="695"/>
      <c r="BQ14" s="695"/>
      <c r="BR14" s="695"/>
      <c r="BS14" s="696" t="s">
        <v>129</v>
      </c>
      <c r="BT14" s="696"/>
      <c r="BU14" s="696"/>
      <c r="BV14" s="696"/>
      <c r="BW14" s="696"/>
      <c r="BX14" s="696"/>
      <c r="BY14" s="696"/>
      <c r="BZ14" s="696"/>
      <c r="CA14" s="696"/>
      <c r="CB14" s="736"/>
      <c r="CD14" s="654" t="s">
        <v>257</v>
      </c>
      <c r="CE14" s="655"/>
      <c r="CF14" s="655"/>
      <c r="CG14" s="655"/>
      <c r="CH14" s="655"/>
      <c r="CI14" s="655"/>
      <c r="CJ14" s="655"/>
      <c r="CK14" s="655"/>
      <c r="CL14" s="655"/>
      <c r="CM14" s="655"/>
      <c r="CN14" s="655"/>
      <c r="CO14" s="655"/>
      <c r="CP14" s="655"/>
      <c r="CQ14" s="656"/>
      <c r="CR14" s="657">
        <v>4654602</v>
      </c>
      <c r="CS14" s="658"/>
      <c r="CT14" s="658"/>
      <c r="CU14" s="658"/>
      <c r="CV14" s="658"/>
      <c r="CW14" s="658"/>
      <c r="CX14" s="658"/>
      <c r="CY14" s="659"/>
      <c r="CZ14" s="695">
        <v>3.4</v>
      </c>
      <c r="DA14" s="695"/>
      <c r="DB14" s="695"/>
      <c r="DC14" s="695"/>
      <c r="DD14" s="663">
        <v>1369165</v>
      </c>
      <c r="DE14" s="658"/>
      <c r="DF14" s="658"/>
      <c r="DG14" s="658"/>
      <c r="DH14" s="658"/>
      <c r="DI14" s="658"/>
      <c r="DJ14" s="658"/>
      <c r="DK14" s="658"/>
      <c r="DL14" s="658"/>
      <c r="DM14" s="658"/>
      <c r="DN14" s="658"/>
      <c r="DO14" s="658"/>
      <c r="DP14" s="659"/>
      <c r="DQ14" s="663">
        <v>2963839</v>
      </c>
      <c r="DR14" s="658"/>
      <c r="DS14" s="658"/>
      <c r="DT14" s="658"/>
      <c r="DU14" s="658"/>
      <c r="DV14" s="658"/>
      <c r="DW14" s="658"/>
      <c r="DX14" s="658"/>
      <c r="DY14" s="658"/>
      <c r="DZ14" s="658"/>
      <c r="EA14" s="658"/>
      <c r="EB14" s="658"/>
      <c r="EC14" s="694"/>
    </row>
    <row r="15" spans="2:143" ht="11.25" customHeight="1" x14ac:dyDescent="0.15">
      <c r="B15" s="654" t="s">
        <v>258</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95" t="s">
        <v>129</v>
      </c>
      <c r="AA15" s="695"/>
      <c r="AB15" s="695"/>
      <c r="AC15" s="695"/>
      <c r="AD15" s="696" t="s">
        <v>129</v>
      </c>
      <c r="AE15" s="696"/>
      <c r="AF15" s="696"/>
      <c r="AG15" s="696"/>
      <c r="AH15" s="696"/>
      <c r="AI15" s="696"/>
      <c r="AJ15" s="696"/>
      <c r="AK15" s="696"/>
      <c r="AL15" s="660" t="s">
        <v>233</v>
      </c>
      <c r="AM15" s="661"/>
      <c r="AN15" s="661"/>
      <c r="AO15" s="697"/>
      <c r="AP15" s="654" t="s">
        <v>259</v>
      </c>
      <c r="AQ15" s="655"/>
      <c r="AR15" s="655"/>
      <c r="AS15" s="655"/>
      <c r="AT15" s="655"/>
      <c r="AU15" s="655"/>
      <c r="AV15" s="655"/>
      <c r="AW15" s="655"/>
      <c r="AX15" s="655"/>
      <c r="AY15" s="655"/>
      <c r="AZ15" s="655"/>
      <c r="BA15" s="655"/>
      <c r="BB15" s="655"/>
      <c r="BC15" s="655"/>
      <c r="BD15" s="655"/>
      <c r="BE15" s="655"/>
      <c r="BF15" s="656"/>
      <c r="BG15" s="657">
        <v>2103439</v>
      </c>
      <c r="BH15" s="658"/>
      <c r="BI15" s="658"/>
      <c r="BJ15" s="658"/>
      <c r="BK15" s="658"/>
      <c r="BL15" s="658"/>
      <c r="BM15" s="658"/>
      <c r="BN15" s="659"/>
      <c r="BO15" s="695">
        <v>5</v>
      </c>
      <c r="BP15" s="695"/>
      <c r="BQ15" s="695"/>
      <c r="BR15" s="695"/>
      <c r="BS15" s="696" t="s">
        <v>129</v>
      </c>
      <c r="BT15" s="696"/>
      <c r="BU15" s="696"/>
      <c r="BV15" s="696"/>
      <c r="BW15" s="696"/>
      <c r="BX15" s="696"/>
      <c r="BY15" s="696"/>
      <c r="BZ15" s="696"/>
      <c r="CA15" s="696"/>
      <c r="CB15" s="736"/>
      <c r="CD15" s="654" t="s">
        <v>260</v>
      </c>
      <c r="CE15" s="655"/>
      <c r="CF15" s="655"/>
      <c r="CG15" s="655"/>
      <c r="CH15" s="655"/>
      <c r="CI15" s="655"/>
      <c r="CJ15" s="655"/>
      <c r="CK15" s="655"/>
      <c r="CL15" s="655"/>
      <c r="CM15" s="655"/>
      <c r="CN15" s="655"/>
      <c r="CO15" s="655"/>
      <c r="CP15" s="655"/>
      <c r="CQ15" s="656"/>
      <c r="CR15" s="657">
        <v>13808048</v>
      </c>
      <c r="CS15" s="658"/>
      <c r="CT15" s="658"/>
      <c r="CU15" s="658"/>
      <c r="CV15" s="658"/>
      <c r="CW15" s="658"/>
      <c r="CX15" s="658"/>
      <c r="CY15" s="659"/>
      <c r="CZ15" s="695">
        <v>10.199999999999999</v>
      </c>
      <c r="DA15" s="695"/>
      <c r="DB15" s="695"/>
      <c r="DC15" s="695"/>
      <c r="DD15" s="663">
        <v>3314397</v>
      </c>
      <c r="DE15" s="658"/>
      <c r="DF15" s="658"/>
      <c r="DG15" s="658"/>
      <c r="DH15" s="658"/>
      <c r="DI15" s="658"/>
      <c r="DJ15" s="658"/>
      <c r="DK15" s="658"/>
      <c r="DL15" s="658"/>
      <c r="DM15" s="658"/>
      <c r="DN15" s="658"/>
      <c r="DO15" s="658"/>
      <c r="DP15" s="659"/>
      <c r="DQ15" s="663">
        <v>8217400</v>
      </c>
      <c r="DR15" s="658"/>
      <c r="DS15" s="658"/>
      <c r="DT15" s="658"/>
      <c r="DU15" s="658"/>
      <c r="DV15" s="658"/>
      <c r="DW15" s="658"/>
      <c r="DX15" s="658"/>
      <c r="DY15" s="658"/>
      <c r="DZ15" s="658"/>
      <c r="EA15" s="658"/>
      <c r="EB15" s="658"/>
      <c r="EC15" s="694"/>
    </row>
    <row r="16" spans="2:143" ht="11.25" customHeight="1" x14ac:dyDescent="0.15">
      <c r="B16" s="654" t="s">
        <v>261</v>
      </c>
      <c r="C16" s="655"/>
      <c r="D16" s="655"/>
      <c r="E16" s="655"/>
      <c r="F16" s="655"/>
      <c r="G16" s="655"/>
      <c r="H16" s="655"/>
      <c r="I16" s="655"/>
      <c r="J16" s="655"/>
      <c r="K16" s="655"/>
      <c r="L16" s="655"/>
      <c r="M16" s="655"/>
      <c r="N16" s="655"/>
      <c r="O16" s="655"/>
      <c r="P16" s="655"/>
      <c r="Q16" s="656"/>
      <c r="R16" s="657">
        <v>75256</v>
      </c>
      <c r="S16" s="658"/>
      <c r="T16" s="658"/>
      <c r="U16" s="658"/>
      <c r="V16" s="658"/>
      <c r="W16" s="658"/>
      <c r="X16" s="658"/>
      <c r="Y16" s="659"/>
      <c r="Z16" s="695">
        <v>0.1</v>
      </c>
      <c r="AA16" s="695"/>
      <c r="AB16" s="695"/>
      <c r="AC16" s="695"/>
      <c r="AD16" s="696">
        <v>75256</v>
      </c>
      <c r="AE16" s="696"/>
      <c r="AF16" s="696"/>
      <c r="AG16" s="696"/>
      <c r="AH16" s="696"/>
      <c r="AI16" s="696"/>
      <c r="AJ16" s="696"/>
      <c r="AK16" s="696"/>
      <c r="AL16" s="660">
        <v>0.1</v>
      </c>
      <c r="AM16" s="661"/>
      <c r="AN16" s="661"/>
      <c r="AO16" s="697"/>
      <c r="AP16" s="654" t="s">
        <v>262</v>
      </c>
      <c r="AQ16" s="655"/>
      <c r="AR16" s="655"/>
      <c r="AS16" s="655"/>
      <c r="AT16" s="655"/>
      <c r="AU16" s="655"/>
      <c r="AV16" s="655"/>
      <c r="AW16" s="655"/>
      <c r="AX16" s="655"/>
      <c r="AY16" s="655"/>
      <c r="AZ16" s="655"/>
      <c r="BA16" s="655"/>
      <c r="BB16" s="655"/>
      <c r="BC16" s="655"/>
      <c r="BD16" s="655"/>
      <c r="BE16" s="655"/>
      <c r="BF16" s="656"/>
      <c r="BG16" s="657" t="s">
        <v>129</v>
      </c>
      <c r="BH16" s="658"/>
      <c r="BI16" s="658"/>
      <c r="BJ16" s="658"/>
      <c r="BK16" s="658"/>
      <c r="BL16" s="658"/>
      <c r="BM16" s="658"/>
      <c r="BN16" s="659"/>
      <c r="BO16" s="695" t="s">
        <v>233</v>
      </c>
      <c r="BP16" s="695"/>
      <c r="BQ16" s="695"/>
      <c r="BR16" s="695"/>
      <c r="BS16" s="696" t="s">
        <v>233</v>
      </c>
      <c r="BT16" s="696"/>
      <c r="BU16" s="696"/>
      <c r="BV16" s="696"/>
      <c r="BW16" s="696"/>
      <c r="BX16" s="696"/>
      <c r="BY16" s="696"/>
      <c r="BZ16" s="696"/>
      <c r="CA16" s="696"/>
      <c r="CB16" s="736"/>
      <c r="CD16" s="654" t="s">
        <v>263</v>
      </c>
      <c r="CE16" s="655"/>
      <c r="CF16" s="655"/>
      <c r="CG16" s="655"/>
      <c r="CH16" s="655"/>
      <c r="CI16" s="655"/>
      <c r="CJ16" s="655"/>
      <c r="CK16" s="655"/>
      <c r="CL16" s="655"/>
      <c r="CM16" s="655"/>
      <c r="CN16" s="655"/>
      <c r="CO16" s="655"/>
      <c r="CP16" s="655"/>
      <c r="CQ16" s="656"/>
      <c r="CR16" s="657" t="s">
        <v>129</v>
      </c>
      <c r="CS16" s="658"/>
      <c r="CT16" s="658"/>
      <c r="CU16" s="658"/>
      <c r="CV16" s="658"/>
      <c r="CW16" s="658"/>
      <c r="CX16" s="658"/>
      <c r="CY16" s="659"/>
      <c r="CZ16" s="695" t="s">
        <v>129</v>
      </c>
      <c r="DA16" s="695"/>
      <c r="DB16" s="695"/>
      <c r="DC16" s="695"/>
      <c r="DD16" s="663" t="s">
        <v>129</v>
      </c>
      <c r="DE16" s="658"/>
      <c r="DF16" s="658"/>
      <c r="DG16" s="658"/>
      <c r="DH16" s="658"/>
      <c r="DI16" s="658"/>
      <c r="DJ16" s="658"/>
      <c r="DK16" s="658"/>
      <c r="DL16" s="658"/>
      <c r="DM16" s="658"/>
      <c r="DN16" s="658"/>
      <c r="DO16" s="658"/>
      <c r="DP16" s="659"/>
      <c r="DQ16" s="663" t="s">
        <v>129</v>
      </c>
      <c r="DR16" s="658"/>
      <c r="DS16" s="658"/>
      <c r="DT16" s="658"/>
      <c r="DU16" s="658"/>
      <c r="DV16" s="658"/>
      <c r="DW16" s="658"/>
      <c r="DX16" s="658"/>
      <c r="DY16" s="658"/>
      <c r="DZ16" s="658"/>
      <c r="EA16" s="658"/>
      <c r="EB16" s="658"/>
      <c r="EC16" s="694"/>
    </row>
    <row r="17" spans="2:133" ht="11.25" customHeight="1" x14ac:dyDescent="0.15">
      <c r="B17" s="654" t="s">
        <v>264</v>
      </c>
      <c r="C17" s="655"/>
      <c r="D17" s="655"/>
      <c r="E17" s="655"/>
      <c r="F17" s="655"/>
      <c r="G17" s="655"/>
      <c r="H17" s="655"/>
      <c r="I17" s="655"/>
      <c r="J17" s="655"/>
      <c r="K17" s="655"/>
      <c r="L17" s="655"/>
      <c r="M17" s="655"/>
      <c r="N17" s="655"/>
      <c r="O17" s="655"/>
      <c r="P17" s="655"/>
      <c r="Q17" s="656"/>
      <c r="R17" s="657">
        <v>934605</v>
      </c>
      <c r="S17" s="658"/>
      <c r="T17" s="658"/>
      <c r="U17" s="658"/>
      <c r="V17" s="658"/>
      <c r="W17" s="658"/>
      <c r="X17" s="658"/>
      <c r="Y17" s="659"/>
      <c r="Z17" s="695">
        <v>0.7</v>
      </c>
      <c r="AA17" s="695"/>
      <c r="AB17" s="695"/>
      <c r="AC17" s="695"/>
      <c r="AD17" s="696">
        <v>934605</v>
      </c>
      <c r="AE17" s="696"/>
      <c r="AF17" s="696"/>
      <c r="AG17" s="696"/>
      <c r="AH17" s="696"/>
      <c r="AI17" s="696"/>
      <c r="AJ17" s="696"/>
      <c r="AK17" s="696"/>
      <c r="AL17" s="660">
        <v>1.6</v>
      </c>
      <c r="AM17" s="661"/>
      <c r="AN17" s="661"/>
      <c r="AO17" s="697"/>
      <c r="AP17" s="654" t="s">
        <v>265</v>
      </c>
      <c r="AQ17" s="655"/>
      <c r="AR17" s="655"/>
      <c r="AS17" s="655"/>
      <c r="AT17" s="655"/>
      <c r="AU17" s="655"/>
      <c r="AV17" s="655"/>
      <c r="AW17" s="655"/>
      <c r="AX17" s="655"/>
      <c r="AY17" s="655"/>
      <c r="AZ17" s="655"/>
      <c r="BA17" s="655"/>
      <c r="BB17" s="655"/>
      <c r="BC17" s="655"/>
      <c r="BD17" s="655"/>
      <c r="BE17" s="655"/>
      <c r="BF17" s="656"/>
      <c r="BG17" s="657" t="s">
        <v>129</v>
      </c>
      <c r="BH17" s="658"/>
      <c r="BI17" s="658"/>
      <c r="BJ17" s="658"/>
      <c r="BK17" s="658"/>
      <c r="BL17" s="658"/>
      <c r="BM17" s="658"/>
      <c r="BN17" s="659"/>
      <c r="BO17" s="695" t="s">
        <v>129</v>
      </c>
      <c r="BP17" s="695"/>
      <c r="BQ17" s="695"/>
      <c r="BR17" s="695"/>
      <c r="BS17" s="696" t="s">
        <v>233</v>
      </c>
      <c r="BT17" s="696"/>
      <c r="BU17" s="696"/>
      <c r="BV17" s="696"/>
      <c r="BW17" s="696"/>
      <c r="BX17" s="696"/>
      <c r="BY17" s="696"/>
      <c r="BZ17" s="696"/>
      <c r="CA17" s="696"/>
      <c r="CB17" s="736"/>
      <c r="CD17" s="654" t="s">
        <v>266</v>
      </c>
      <c r="CE17" s="655"/>
      <c r="CF17" s="655"/>
      <c r="CG17" s="655"/>
      <c r="CH17" s="655"/>
      <c r="CI17" s="655"/>
      <c r="CJ17" s="655"/>
      <c r="CK17" s="655"/>
      <c r="CL17" s="655"/>
      <c r="CM17" s="655"/>
      <c r="CN17" s="655"/>
      <c r="CO17" s="655"/>
      <c r="CP17" s="655"/>
      <c r="CQ17" s="656"/>
      <c r="CR17" s="657">
        <v>10592707</v>
      </c>
      <c r="CS17" s="658"/>
      <c r="CT17" s="658"/>
      <c r="CU17" s="658"/>
      <c r="CV17" s="658"/>
      <c r="CW17" s="658"/>
      <c r="CX17" s="658"/>
      <c r="CY17" s="659"/>
      <c r="CZ17" s="695">
        <v>7.8</v>
      </c>
      <c r="DA17" s="695"/>
      <c r="DB17" s="695"/>
      <c r="DC17" s="695"/>
      <c r="DD17" s="663" t="s">
        <v>233</v>
      </c>
      <c r="DE17" s="658"/>
      <c r="DF17" s="658"/>
      <c r="DG17" s="658"/>
      <c r="DH17" s="658"/>
      <c r="DI17" s="658"/>
      <c r="DJ17" s="658"/>
      <c r="DK17" s="658"/>
      <c r="DL17" s="658"/>
      <c r="DM17" s="658"/>
      <c r="DN17" s="658"/>
      <c r="DO17" s="658"/>
      <c r="DP17" s="659"/>
      <c r="DQ17" s="663">
        <v>10384080</v>
      </c>
      <c r="DR17" s="658"/>
      <c r="DS17" s="658"/>
      <c r="DT17" s="658"/>
      <c r="DU17" s="658"/>
      <c r="DV17" s="658"/>
      <c r="DW17" s="658"/>
      <c r="DX17" s="658"/>
      <c r="DY17" s="658"/>
      <c r="DZ17" s="658"/>
      <c r="EA17" s="658"/>
      <c r="EB17" s="658"/>
      <c r="EC17" s="694"/>
    </row>
    <row r="18" spans="2:133" ht="11.25" customHeight="1" x14ac:dyDescent="0.15">
      <c r="B18" s="654" t="s">
        <v>267</v>
      </c>
      <c r="C18" s="655"/>
      <c r="D18" s="655"/>
      <c r="E18" s="655"/>
      <c r="F18" s="655"/>
      <c r="G18" s="655"/>
      <c r="H18" s="655"/>
      <c r="I18" s="655"/>
      <c r="J18" s="655"/>
      <c r="K18" s="655"/>
      <c r="L18" s="655"/>
      <c r="M18" s="655"/>
      <c r="N18" s="655"/>
      <c r="O18" s="655"/>
      <c r="P18" s="655"/>
      <c r="Q18" s="656"/>
      <c r="R18" s="657">
        <v>330343</v>
      </c>
      <c r="S18" s="658"/>
      <c r="T18" s="658"/>
      <c r="U18" s="658"/>
      <c r="V18" s="658"/>
      <c r="W18" s="658"/>
      <c r="X18" s="658"/>
      <c r="Y18" s="659"/>
      <c r="Z18" s="695">
        <v>0.2</v>
      </c>
      <c r="AA18" s="695"/>
      <c r="AB18" s="695"/>
      <c r="AC18" s="695"/>
      <c r="AD18" s="696">
        <v>330343</v>
      </c>
      <c r="AE18" s="696"/>
      <c r="AF18" s="696"/>
      <c r="AG18" s="696"/>
      <c r="AH18" s="696"/>
      <c r="AI18" s="696"/>
      <c r="AJ18" s="696"/>
      <c r="AK18" s="696"/>
      <c r="AL18" s="660">
        <v>0.5</v>
      </c>
      <c r="AM18" s="661"/>
      <c r="AN18" s="661"/>
      <c r="AO18" s="697"/>
      <c r="AP18" s="654" t="s">
        <v>268</v>
      </c>
      <c r="AQ18" s="655"/>
      <c r="AR18" s="655"/>
      <c r="AS18" s="655"/>
      <c r="AT18" s="655"/>
      <c r="AU18" s="655"/>
      <c r="AV18" s="655"/>
      <c r="AW18" s="655"/>
      <c r="AX18" s="655"/>
      <c r="AY18" s="655"/>
      <c r="AZ18" s="655"/>
      <c r="BA18" s="655"/>
      <c r="BB18" s="655"/>
      <c r="BC18" s="655"/>
      <c r="BD18" s="655"/>
      <c r="BE18" s="655"/>
      <c r="BF18" s="656"/>
      <c r="BG18" s="657" t="s">
        <v>129</v>
      </c>
      <c r="BH18" s="658"/>
      <c r="BI18" s="658"/>
      <c r="BJ18" s="658"/>
      <c r="BK18" s="658"/>
      <c r="BL18" s="658"/>
      <c r="BM18" s="658"/>
      <c r="BN18" s="659"/>
      <c r="BO18" s="695" t="s">
        <v>233</v>
      </c>
      <c r="BP18" s="695"/>
      <c r="BQ18" s="695"/>
      <c r="BR18" s="695"/>
      <c r="BS18" s="696" t="s">
        <v>129</v>
      </c>
      <c r="BT18" s="696"/>
      <c r="BU18" s="696"/>
      <c r="BV18" s="696"/>
      <c r="BW18" s="696"/>
      <c r="BX18" s="696"/>
      <c r="BY18" s="696"/>
      <c r="BZ18" s="696"/>
      <c r="CA18" s="696"/>
      <c r="CB18" s="736"/>
      <c r="CD18" s="654" t="s">
        <v>269</v>
      </c>
      <c r="CE18" s="655"/>
      <c r="CF18" s="655"/>
      <c r="CG18" s="655"/>
      <c r="CH18" s="655"/>
      <c r="CI18" s="655"/>
      <c r="CJ18" s="655"/>
      <c r="CK18" s="655"/>
      <c r="CL18" s="655"/>
      <c r="CM18" s="655"/>
      <c r="CN18" s="655"/>
      <c r="CO18" s="655"/>
      <c r="CP18" s="655"/>
      <c r="CQ18" s="656"/>
      <c r="CR18" s="657" t="s">
        <v>129</v>
      </c>
      <c r="CS18" s="658"/>
      <c r="CT18" s="658"/>
      <c r="CU18" s="658"/>
      <c r="CV18" s="658"/>
      <c r="CW18" s="658"/>
      <c r="CX18" s="658"/>
      <c r="CY18" s="659"/>
      <c r="CZ18" s="695" t="s">
        <v>129</v>
      </c>
      <c r="DA18" s="695"/>
      <c r="DB18" s="695"/>
      <c r="DC18" s="695"/>
      <c r="DD18" s="663" t="s">
        <v>129</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15">
      <c r="B19" s="654" t="s">
        <v>270</v>
      </c>
      <c r="C19" s="655"/>
      <c r="D19" s="655"/>
      <c r="E19" s="655"/>
      <c r="F19" s="655"/>
      <c r="G19" s="655"/>
      <c r="H19" s="655"/>
      <c r="I19" s="655"/>
      <c r="J19" s="655"/>
      <c r="K19" s="655"/>
      <c r="L19" s="655"/>
      <c r="M19" s="655"/>
      <c r="N19" s="655"/>
      <c r="O19" s="655"/>
      <c r="P19" s="655"/>
      <c r="Q19" s="656"/>
      <c r="R19" s="657">
        <v>320052</v>
      </c>
      <c r="S19" s="658"/>
      <c r="T19" s="658"/>
      <c r="U19" s="658"/>
      <c r="V19" s="658"/>
      <c r="W19" s="658"/>
      <c r="X19" s="658"/>
      <c r="Y19" s="659"/>
      <c r="Z19" s="695">
        <v>0.2</v>
      </c>
      <c r="AA19" s="695"/>
      <c r="AB19" s="695"/>
      <c r="AC19" s="695"/>
      <c r="AD19" s="696">
        <v>320052</v>
      </c>
      <c r="AE19" s="696"/>
      <c r="AF19" s="696"/>
      <c r="AG19" s="696"/>
      <c r="AH19" s="696"/>
      <c r="AI19" s="696"/>
      <c r="AJ19" s="696"/>
      <c r="AK19" s="696"/>
      <c r="AL19" s="660">
        <v>0.5</v>
      </c>
      <c r="AM19" s="661"/>
      <c r="AN19" s="661"/>
      <c r="AO19" s="697"/>
      <c r="AP19" s="654" t="s">
        <v>271</v>
      </c>
      <c r="AQ19" s="655"/>
      <c r="AR19" s="655"/>
      <c r="AS19" s="655"/>
      <c r="AT19" s="655"/>
      <c r="AU19" s="655"/>
      <c r="AV19" s="655"/>
      <c r="AW19" s="655"/>
      <c r="AX19" s="655"/>
      <c r="AY19" s="655"/>
      <c r="AZ19" s="655"/>
      <c r="BA19" s="655"/>
      <c r="BB19" s="655"/>
      <c r="BC19" s="655"/>
      <c r="BD19" s="655"/>
      <c r="BE19" s="655"/>
      <c r="BF19" s="656"/>
      <c r="BG19" s="657">
        <v>1674849</v>
      </c>
      <c r="BH19" s="658"/>
      <c r="BI19" s="658"/>
      <c r="BJ19" s="658"/>
      <c r="BK19" s="658"/>
      <c r="BL19" s="658"/>
      <c r="BM19" s="658"/>
      <c r="BN19" s="659"/>
      <c r="BO19" s="695">
        <v>4</v>
      </c>
      <c r="BP19" s="695"/>
      <c r="BQ19" s="695"/>
      <c r="BR19" s="695"/>
      <c r="BS19" s="696" t="s">
        <v>129</v>
      </c>
      <c r="BT19" s="696"/>
      <c r="BU19" s="696"/>
      <c r="BV19" s="696"/>
      <c r="BW19" s="696"/>
      <c r="BX19" s="696"/>
      <c r="BY19" s="696"/>
      <c r="BZ19" s="696"/>
      <c r="CA19" s="696"/>
      <c r="CB19" s="736"/>
      <c r="CD19" s="654" t="s">
        <v>272</v>
      </c>
      <c r="CE19" s="655"/>
      <c r="CF19" s="655"/>
      <c r="CG19" s="655"/>
      <c r="CH19" s="655"/>
      <c r="CI19" s="655"/>
      <c r="CJ19" s="655"/>
      <c r="CK19" s="655"/>
      <c r="CL19" s="655"/>
      <c r="CM19" s="655"/>
      <c r="CN19" s="655"/>
      <c r="CO19" s="655"/>
      <c r="CP19" s="655"/>
      <c r="CQ19" s="656"/>
      <c r="CR19" s="657" t="s">
        <v>233</v>
      </c>
      <c r="CS19" s="658"/>
      <c r="CT19" s="658"/>
      <c r="CU19" s="658"/>
      <c r="CV19" s="658"/>
      <c r="CW19" s="658"/>
      <c r="CX19" s="658"/>
      <c r="CY19" s="659"/>
      <c r="CZ19" s="695" t="s">
        <v>233</v>
      </c>
      <c r="DA19" s="695"/>
      <c r="DB19" s="695"/>
      <c r="DC19" s="695"/>
      <c r="DD19" s="663" t="s">
        <v>129</v>
      </c>
      <c r="DE19" s="658"/>
      <c r="DF19" s="658"/>
      <c r="DG19" s="658"/>
      <c r="DH19" s="658"/>
      <c r="DI19" s="658"/>
      <c r="DJ19" s="658"/>
      <c r="DK19" s="658"/>
      <c r="DL19" s="658"/>
      <c r="DM19" s="658"/>
      <c r="DN19" s="658"/>
      <c r="DO19" s="658"/>
      <c r="DP19" s="659"/>
      <c r="DQ19" s="663" t="s">
        <v>233</v>
      </c>
      <c r="DR19" s="658"/>
      <c r="DS19" s="658"/>
      <c r="DT19" s="658"/>
      <c r="DU19" s="658"/>
      <c r="DV19" s="658"/>
      <c r="DW19" s="658"/>
      <c r="DX19" s="658"/>
      <c r="DY19" s="658"/>
      <c r="DZ19" s="658"/>
      <c r="EA19" s="658"/>
      <c r="EB19" s="658"/>
      <c r="EC19" s="694"/>
    </row>
    <row r="20" spans="2:133" ht="11.25" customHeight="1" x14ac:dyDescent="0.15">
      <c r="B20" s="724" t="s">
        <v>273</v>
      </c>
      <c r="C20" s="725"/>
      <c r="D20" s="725"/>
      <c r="E20" s="725"/>
      <c r="F20" s="725"/>
      <c r="G20" s="725"/>
      <c r="H20" s="725"/>
      <c r="I20" s="725"/>
      <c r="J20" s="725"/>
      <c r="K20" s="725"/>
      <c r="L20" s="725"/>
      <c r="M20" s="725"/>
      <c r="N20" s="725"/>
      <c r="O20" s="725"/>
      <c r="P20" s="725"/>
      <c r="Q20" s="726"/>
      <c r="R20" s="657">
        <v>10291</v>
      </c>
      <c r="S20" s="658"/>
      <c r="T20" s="658"/>
      <c r="U20" s="658"/>
      <c r="V20" s="658"/>
      <c r="W20" s="658"/>
      <c r="X20" s="658"/>
      <c r="Y20" s="659"/>
      <c r="Z20" s="695">
        <v>0</v>
      </c>
      <c r="AA20" s="695"/>
      <c r="AB20" s="695"/>
      <c r="AC20" s="695"/>
      <c r="AD20" s="696">
        <v>10291</v>
      </c>
      <c r="AE20" s="696"/>
      <c r="AF20" s="696"/>
      <c r="AG20" s="696"/>
      <c r="AH20" s="696"/>
      <c r="AI20" s="696"/>
      <c r="AJ20" s="696"/>
      <c r="AK20" s="696"/>
      <c r="AL20" s="660">
        <v>0</v>
      </c>
      <c r="AM20" s="661"/>
      <c r="AN20" s="661"/>
      <c r="AO20" s="697"/>
      <c r="AP20" s="654" t="s">
        <v>274</v>
      </c>
      <c r="AQ20" s="655"/>
      <c r="AR20" s="655"/>
      <c r="AS20" s="655"/>
      <c r="AT20" s="655"/>
      <c r="AU20" s="655"/>
      <c r="AV20" s="655"/>
      <c r="AW20" s="655"/>
      <c r="AX20" s="655"/>
      <c r="AY20" s="655"/>
      <c r="AZ20" s="655"/>
      <c r="BA20" s="655"/>
      <c r="BB20" s="655"/>
      <c r="BC20" s="655"/>
      <c r="BD20" s="655"/>
      <c r="BE20" s="655"/>
      <c r="BF20" s="656"/>
      <c r="BG20" s="657">
        <v>1674849</v>
      </c>
      <c r="BH20" s="658"/>
      <c r="BI20" s="658"/>
      <c r="BJ20" s="658"/>
      <c r="BK20" s="658"/>
      <c r="BL20" s="658"/>
      <c r="BM20" s="658"/>
      <c r="BN20" s="659"/>
      <c r="BO20" s="695">
        <v>4</v>
      </c>
      <c r="BP20" s="695"/>
      <c r="BQ20" s="695"/>
      <c r="BR20" s="695"/>
      <c r="BS20" s="696" t="s">
        <v>129</v>
      </c>
      <c r="BT20" s="696"/>
      <c r="BU20" s="696"/>
      <c r="BV20" s="696"/>
      <c r="BW20" s="696"/>
      <c r="BX20" s="696"/>
      <c r="BY20" s="696"/>
      <c r="BZ20" s="696"/>
      <c r="CA20" s="696"/>
      <c r="CB20" s="736"/>
      <c r="CD20" s="654" t="s">
        <v>275</v>
      </c>
      <c r="CE20" s="655"/>
      <c r="CF20" s="655"/>
      <c r="CG20" s="655"/>
      <c r="CH20" s="655"/>
      <c r="CI20" s="655"/>
      <c r="CJ20" s="655"/>
      <c r="CK20" s="655"/>
      <c r="CL20" s="655"/>
      <c r="CM20" s="655"/>
      <c r="CN20" s="655"/>
      <c r="CO20" s="655"/>
      <c r="CP20" s="655"/>
      <c r="CQ20" s="656"/>
      <c r="CR20" s="657">
        <v>135235114</v>
      </c>
      <c r="CS20" s="658"/>
      <c r="CT20" s="658"/>
      <c r="CU20" s="658"/>
      <c r="CV20" s="658"/>
      <c r="CW20" s="658"/>
      <c r="CX20" s="658"/>
      <c r="CY20" s="659"/>
      <c r="CZ20" s="695">
        <v>100</v>
      </c>
      <c r="DA20" s="695"/>
      <c r="DB20" s="695"/>
      <c r="DC20" s="695"/>
      <c r="DD20" s="663">
        <v>25753045</v>
      </c>
      <c r="DE20" s="658"/>
      <c r="DF20" s="658"/>
      <c r="DG20" s="658"/>
      <c r="DH20" s="658"/>
      <c r="DI20" s="658"/>
      <c r="DJ20" s="658"/>
      <c r="DK20" s="658"/>
      <c r="DL20" s="658"/>
      <c r="DM20" s="658"/>
      <c r="DN20" s="658"/>
      <c r="DO20" s="658"/>
      <c r="DP20" s="659"/>
      <c r="DQ20" s="663">
        <v>73303824</v>
      </c>
      <c r="DR20" s="658"/>
      <c r="DS20" s="658"/>
      <c r="DT20" s="658"/>
      <c r="DU20" s="658"/>
      <c r="DV20" s="658"/>
      <c r="DW20" s="658"/>
      <c r="DX20" s="658"/>
      <c r="DY20" s="658"/>
      <c r="DZ20" s="658"/>
      <c r="EA20" s="658"/>
      <c r="EB20" s="658"/>
      <c r="EC20" s="694"/>
    </row>
    <row r="21" spans="2:133" ht="11.25" customHeight="1" x14ac:dyDescent="0.15">
      <c r="B21" s="654" t="s">
        <v>276</v>
      </c>
      <c r="C21" s="655"/>
      <c r="D21" s="655"/>
      <c r="E21" s="655"/>
      <c r="F21" s="655"/>
      <c r="G21" s="655"/>
      <c r="H21" s="655"/>
      <c r="I21" s="655"/>
      <c r="J21" s="655"/>
      <c r="K21" s="655"/>
      <c r="L21" s="655"/>
      <c r="M21" s="655"/>
      <c r="N21" s="655"/>
      <c r="O21" s="655"/>
      <c r="P21" s="655"/>
      <c r="Q21" s="656"/>
      <c r="R21" s="657">
        <v>10493908</v>
      </c>
      <c r="S21" s="658"/>
      <c r="T21" s="658"/>
      <c r="U21" s="658"/>
      <c r="V21" s="658"/>
      <c r="W21" s="658"/>
      <c r="X21" s="658"/>
      <c r="Y21" s="659"/>
      <c r="Z21" s="695">
        <v>7.5</v>
      </c>
      <c r="AA21" s="695"/>
      <c r="AB21" s="695"/>
      <c r="AC21" s="695"/>
      <c r="AD21" s="696">
        <v>9762697</v>
      </c>
      <c r="AE21" s="696"/>
      <c r="AF21" s="696"/>
      <c r="AG21" s="696"/>
      <c r="AH21" s="696"/>
      <c r="AI21" s="696"/>
      <c r="AJ21" s="696"/>
      <c r="AK21" s="696"/>
      <c r="AL21" s="660">
        <v>16.3</v>
      </c>
      <c r="AM21" s="661"/>
      <c r="AN21" s="661"/>
      <c r="AO21" s="697"/>
      <c r="AP21" s="654" t="s">
        <v>277</v>
      </c>
      <c r="AQ21" s="734"/>
      <c r="AR21" s="734"/>
      <c r="AS21" s="734"/>
      <c r="AT21" s="734"/>
      <c r="AU21" s="734"/>
      <c r="AV21" s="734"/>
      <c r="AW21" s="734"/>
      <c r="AX21" s="734"/>
      <c r="AY21" s="734"/>
      <c r="AZ21" s="734"/>
      <c r="BA21" s="734"/>
      <c r="BB21" s="734"/>
      <c r="BC21" s="734"/>
      <c r="BD21" s="734"/>
      <c r="BE21" s="734"/>
      <c r="BF21" s="735"/>
      <c r="BG21" s="657">
        <v>602</v>
      </c>
      <c r="BH21" s="658"/>
      <c r="BI21" s="658"/>
      <c r="BJ21" s="658"/>
      <c r="BK21" s="658"/>
      <c r="BL21" s="658"/>
      <c r="BM21" s="658"/>
      <c r="BN21" s="659"/>
      <c r="BO21" s="695">
        <v>0</v>
      </c>
      <c r="BP21" s="695"/>
      <c r="BQ21" s="695"/>
      <c r="BR21" s="695"/>
      <c r="BS21" s="696" t="s">
        <v>129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278</v>
      </c>
      <c r="C22" s="655"/>
      <c r="D22" s="655"/>
      <c r="E22" s="655"/>
      <c r="F22" s="655"/>
      <c r="G22" s="655"/>
      <c r="H22" s="655"/>
      <c r="I22" s="655"/>
      <c r="J22" s="655"/>
      <c r="K22" s="655"/>
      <c r="L22" s="655"/>
      <c r="M22" s="655"/>
      <c r="N22" s="655"/>
      <c r="O22" s="655"/>
      <c r="P22" s="655"/>
      <c r="Q22" s="656"/>
      <c r="R22" s="657">
        <v>9762697</v>
      </c>
      <c r="S22" s="658"/>
      <c r="T22" s="658"/>
      <c r="U22" s="658"/>
      <c r="V22" s="658"/>
      <c r="W22" s="658"/>
      <c r="X22" s="658"/>
      <c r="Y22" s="659"/>
      <c r="Z22" s="695">
        <v>7</v>
      </c>
      <c r="AA22" s="695"/>
      <c r="AB22" s="695"/>
      <c r="AC22" s="695"/>
      <c r="AD22" s="696">
        <v>9762697</v>
      </c>
      <c r="AE22" s="696"/>
      <c r="AF22" s="696"/>
      <c r="AG22" s="696"/>
      <c r="AH22" s="696"/>
      <c r="AI22" s="696"/>
      <c r="AJ22" s="696"/>
      <c r="AK22" s="696"/>
      <c r="AL22" s="660">
        <v>16.3</v>
      </c>
      <c r="AM22" s="661"/>
      <c r="AN22" s="661"/>
      <c r="AO22" s="697"/>
      <c r="AP22" s="654" t="s">
        <v>279</v>
      </c>
      <c r="AQ22" s="734"/>
      <c r="AR22" s="734"/>
      <c r="AS22" s="734"/>
      <c r="AT22" s="734"/>
      <c r="AU22" s="734"/>
      <c r="AV22" s="734"/>
      <c r="AW22" s="734"/>
      <c r="AX22" s="734"/>
      <c r="AY22" s="734"/>
      <c r="AZ22" s="734"/>
      <c r="BA22" s="734"/>
      <c r="BB22" s="734"/>
      <c r="BC22" s="734"/>
      <c r="BD22" s="734"/>
      <c r="BE22" s="734"/>
      <c r="BF22" s="735"/>
      <c r="BG22" s="657" t="s">
        <v>129</v>
      </c>
      <c r="BH22" s="658"/>
      <c r="BI22" s="658"/>
      <c r="BJ22" s="658"/>
      <c r="BK22" s="658"/>
      <c r="BL22" s="658"/>
      <c r="BM22" s="658"/>
      <c r="BN22" s="659"/>
      <c r="BO22" s="695" t="s">
        <v>233</v>
      </c>
      <c r="BP22" s="695"/>
      <c r="BQ22" s="695"/>
      <c r="BR22" s="695"/>
      <c r="BS22" s="696" t="s">
        <v>129</v>
      </c>
      <c r="BT22" s="696"/>
      <c r="BU22" s="696"/>
      <c r="BV22" s="696"/>
      <c r="BW22" s="696"/>
      <c r="BX22" s="696"/>
      <c r="BY22" s="696"/>
      <c r="BZ22" s="696"/>
      <c r="CA22" s="696"/>
      <c r="CB22" s="736"/>
      <c r="CD22" s="709" t="s">
        <v>280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281</v>
      </c>
      <c r="C23" s="655"/>
      <c r="D23" s="655"/>
      <c r="E23" s="655"/>
      <c r="F23" s="655"/>
      <c r="G23" s="655"/>
      <c r="H23" s="655"/>
      <c r="I23" s="655"/>
      <c r="J23" s="655"/>
      <c r="K23" s="655"/>
      <c r="L23" s="655"/>
      <c r="M23" s="655"/>
      <c r="N23" s="655"/>
      <c r="O23" s="655"/>
      <c r="P23" s="655"/>
      <c r="Q23" s="656"/>
      <c r="R23" s="657">
        <v>719267</v>
      </c>
      <c r="S23" s="658"/>
      <c r="T23" s="658"/>
      <c r="U23" s="658"/>
      <c r="V23" s="658"/>
      <c r="W23" s="658"/>
      <c r="X23" s="658"/>
      <c r="Y23" s="659"/>
      <c r="Z23" s="695">
        <v>0.5</v>
      </c>
      <c r="AA23" s="695"/>
      <c r="AB23" s="695"/>
      <c r="AC23" s="695"/>
      <c r="AD23" s="696" t="s">
        <v>129</v>
      </c>
      <c r="AE23" s="696"/>
      <c r="AF23" s="696"/>
      <c r="AG23" s="696"/>
      <c r="AH23" s="696"/>
      <c r="AI23" s="696"/>
      <c r="AJ23" s="696"/>
      <c r="AK23" s="696"/>
      <c r="AL23" s="660" t="s">
        <v>129</v>
      </c>
      <c r="AM23" s="661"/>
      <c r="AN23" s="661"/>
      <c r="AO23" s="697"/>
      <c r="AP23" s="654" t="s">
        <v>282</v>
      </c>
      <c r="AQ23" s="734"/>
      <c r="AR23" s="734"/>
      <c r="AS23" s="734"/>
      <c r="AT23" s="734"/>
      <c r="AU23" s="734"/>
      <c r="AV23" s="734"/>
      <c r="AW23" s="734"/>
      <c r="AX23" s="734"/>
      <c r="AY23" s="734"/>
      <c r="AZ23" s="734"/>
      <c r="BA23" s="734"/>
      <c r="BB23" s="734"/>
      <c r="BC23" s="734"/>
      <c r="BD23" s="734"/>
      <c r="BE23" s="734"/>
      <c r="BF23" s="735"/>
      <c r="BG23" s="657">
        <v>1674247</v>
      </c>
      <c r="BH23" s="658"/>
      <c r="BI23" s="658"/>
      <c r="BJ23" s="658"/>
      <c r="BK23" s="658"/>
      <c r="BL23" s="658"/>
      <c r="BM23" s="658"/>
      <c r="BN23" s="659"/>
      <c r="BO23" s="695">
        <v>4</v>
      </c>
      <c r="BP23" s="695"/>
      <c r="BQ23" s="695"/>
      <c r="BR23" s="695"/>
      <c r="BS23" s="696" t="s">
        <v>129</v>
      </c>
      <c r="BT23" s="696"/>
      <c r="BU23" s="696"/>
      <c r="BV23" s="696"/>
      <c r="BW23" s="696"/>
      <c r="BX23" s="696"/>
      <c r="BY23" s="696"/>
      <c r="BZ23" s="696"/>
      <c r="CA23" s="696"/>
      <c r="CB23" s="736"/>
      <c r="CD23" s="709" t="s">
        <v>221</v>
      </c>
      <c r="CE23" s="710"/>
      <c r="CF23" s="710"/>
      <c r="CG23" s="710"/>
      <c r="CH23" s="710"/>
      <c r="CI23" s="710"/>
      <c r="CJ23" s="710"/>
      <c r="CK23" s="710"/>
      <c r="CL23" s="710"/>
      <c r="CM23" s="710"/>
      <c r="CN23" s="710"/>
      <c r="CO23" s="710"/>
      <c r="CP23" s="710"/>
      <c r="CQ23" s="711"/>
      <c r="CR23" s="709" t="s">
        <v>283</v>
      </c>
      <c r="CS23" s="710"/>
      <c r="CT23" s="710"/>
      <c r="CU23" s="710"/>
      <c r="CV23" s="710"/>
      <c r="CW23" s="710"/>
      <c r="CX23" s="710"/>
      <c r="CY23" s="711"/>
      <c r="CZ23" s="709" t="s">
        <v>284</v>
      </c>
      <c r="DA23" s="710"/>
      <c r="DB23" s="710"/>
      <c r="DC23" s="711"/>
      <c r="DD23" s="709" t="s">
        <v>285</v>
      </c>
      <c r="DE23" s="710"/>
      <c r="DF23" s="710"/>
      <c r="DG23" s="710"/>
      <c r="DH23" s="710"/>
      <c r="DI23" s="710"/>
      <c r="DJ23" s="710"/>
      <c r="DK23" s="711"/>
      <c r="DL23" s="747" t="s">
        <v>286</v>
      </c>
      <c r="DM23" s="748"/>
      <c r="DN23" s="748"/>
      <c r="DO23" s="748"/>
      <c r="DP23" s="748"/>
      <c r="DQ23" s="748"/>
      <c r="DR23" s="748"/>
      <c r="DS23" s="748"/>
      <c r="DT23" s="748"/>
      <c r="DU23" s="748"/>
      <c r="DV23" s="749"/>
      <c r="DW23" s="709" t="s">
        <v>287</v>
      </c>
      <c r="DX23" s="710"/>
      <c r="DY23" s="710"/>
      <c r="DZ23" s="710"/>
      <c r="EA23" s="710"/>
      <c r="EB23" s="710"/>
      <c r="EC23" s="711"/>
    </row>
    <row r="24" spans="2:133" ht="11.25" customHeight="1" x14ac:dyDescent="0.15">
      <c r="B24" s="654" t="s">
        <v>288</v>
      </c>
      <c r="C24" s="655"/>
      <c r="D24" s="655"/>
      <c r="E24" s="655"/>
      <c r="F24" s="655"/>
      <c r="G24" s="655"/>
      <c r="H24" s="655"/>
      <c r="I24" s="655"/>
      <c r="J24" s="655"/>
      <c r="K24" s="655"/>
      <c r="L24" s="655"/>
      <c r="M24" s="655"/>
      <c r="N24" s="655"/>
      <c r="O24" s="655"/>
      <c r="P24" s="655"/>
      <c r="Q24" s="656"/>
      <c r="R24" s="657">
        <v>11944</v>
      </c>
      <c r="S24" s="658"/>
      <c r="T24" s="658"/>
      <c r="U24" s="658"/>
      <c r="V24" s="658"/>
      <c r="W24" s="658"/>
      <c r="X24" s="658"/>
      <c r="Y24" s="659"/>
      <c r="Z24" s="695">
        <v>0</v>
      </c>
      <c r="AA24" s="695"/>
      <c r="AB24" s="695"/>
      <c r="AC24" s="695"/>
      <c r="AD24" s="696" t="s">
        <v>233</v>
      </c>
      <c r="AE24" s="696"/>
      <c r="AF24" s="696"/>
      <c r="AG24" s="696"/>
      <c r="AH24" s="696"/>
      <c r="AI24" s="696"/>
      <c r="AJ24" s="696"/>
      <c r="AK24" s="696"/>
      <c r="AL24" s="660" t="s">
        <v>129</v>
      </c>
      <c r="AM24" s="661"/>
      <c r="AN24" s="661"/>
      <c r="AO24" s="697"/>
      <c r="AP24" s="654" t="s">
        <v>289</v>
      </c>
      <c r="AQ24" s="734"/>
      <c r="AR24" s="734"/>
      <c r="AS24" s="734"/>
      <c r="AT24" s="734"/>
      <c r="AU24" s="734"/>
      <c r="AV24" s="734"/>
      <c r="AW24" s="734"/>
      <c r="AX24" s="734"/>
      <c r="AY24" s="734"/>
      <c r="AZ24" s="734"/>
      <c r="BA24" s="734"/>
      <c r="BB24" s="734"/>
      <c r="BC24" s="734"/>
      <c r="BD24" s="734"/>
      <c r="BE24" s="734"/>
      <c r="BF24" s="735"/>
      <c r="BG24" s="657" t="s">
        <v>129</v>
      </c>
      <c r="BH24" s="658"/>
      <c r="BI24" s="658"/>
      <c r="BJ24" s="658"/>
      <c r="BK24" s="658"/>
      <c r="BL24" s="658"/>
      <c r="BM24" s="658"/>
      <c r="BN24" s="659"/>
      <c r="BO24" s="695" t="s">
        <v>233</v>
      </c>
      <c r="BP24" s="695"/>
      <c r="BQ24" s="695"/>
      <c r="BR24" s="695"/>
      <c r="BS24" s="696" t="s">
        <v>129</v>
      </c>
      <c r="BT24" s="696"/>
      <c r="BU24" s="696"/>
      <c r="BV24" s="696"/>
      <c r="BW24" s="696"/>
      <c r="BX24" s="696"/>
      <c r="BY24" s="696"/>
      <c r="BZ24" s="696"/>
      <c r="CA24" s="696"/>
      <c r="CB24" s="736"/>
      <c r="CD24" s="715" t="s">
        <v>290</v>
      </c>
      <c r="CE24" s="716"/>
      <c r="CF24" s="716"/>
      <c r="CG24" s="716"/>
      <c r="CH24" s="716"/>
      <c r="CI24" s="716"/>
      <c r="CJ24" s="716"/>
      <c r="CK24" s="716"/>
      <c r="CL24" s="716"/>
      <c r="CM24" s="716"/>
      <c r="CN24" s="716"/>
      <c r="CO24" s="716"/>
      <c r="CP24" s="716"/>
      <c r="CQ24" s="717"/>
      <c r="CR24" s="712">
        <v>65613177</v>
      </c>
      <c r="CS24" s="713"/>
      <c r="CT24" s="713"/>
      <c r="CU24" s="713"/>
      <c r="CV24" s="713"/>
      <c r="CW24" s="713"/>
      <c r="CX24" s="713"/>
      <c r="CY24" s="738"/>
      <c r="CZ24" s="739">
        <v>48.5</v>
      </c>
      <c r="DA24" s="721"/>
      <c r="DB24" s="721"/>
      <c r="DC24" s="741"/>
      <c r="DD24" s="737">
        <v>37072957</v>
      </c>
      <c r="DE24" s="713"/>
      <c r="DF24" s="713"/>
      <c r="DG24" s="713"/>
      <c r="DH24" s="713"/>
      <c r="DI24" s="713"/>
      <c r="DJ24" s="713"/>
      <c r="DK24" s="738"/>
      <c r="DL24" s="737">
        <v>36218022</v>
      </c>
      <c r="DM24" s="713"/>
      <c r="DN24" s="713"/>
      <c r="DO24" s="713"/>
      <c r="DP24" s="713"/>
      <c r="DQ24" s="713"/>
      <c r="DR24" s="713"/>
      <c r="DS24" s="713"/>
      <c r="DT24" s="713"/>
      <c r="DU24" s="713"/>
      <c r="DV24" s="738"/>
      <c r="DW24" s="739">
        <v>57.7</v>
      </c>
      <c r="DX24" s="721"/>
      <c r="DY24" s="721"/>
      <c r="DZ24" s="721"/>
      <c r="EA24" s="721"/>
      <c r="EB24" s="721"/>
      <c r="EC24" s="740"/>
    </row>
    <row r="25" spans="2:133" ht="11.25" customHeight="1" x14ac:dyDescent="0.15">
      <c r="B25" s="654" t="s">
        <v>291</v>
      </c>
      <c r="C25" s="655"/>
      <c r="D25" s="655"/>
      <c r="E25" s="655"/>
      <c r="F25" s="655"/>
      <c r="G25" s="655"/>
      <c r="H25" s="655"/>
      <c r="I25" s="655"/>
      <c r="J25" s="655"/>
      <c r="K25" s="655"/>
      <c r="L25" s="655"/>
      <c r="M25" s="655"/>
      <c r="N25" s="655"/>
      <c r="O25" s="655"/>
      <c r="P25" s="655"/>
      <c r="Q25" s="656"/>
      <c r="R25" s="657">
        <v>62207832</v>
      </c>
      <c r="S25" s="658"/>
      <c r="T25" s="658"/>
      <c r="U25" s="658"/>
      <c r="V25" s="658"/>
      <c r="W25" s="658"/>
      <c r="X25" s="658"/>
      <c r="Y25" s="659"/>
      <c r="Z25" s="695">
        <v>44.3</v>
      </c>
      <c r="AA25" s="695"/>
      <c r="AB25" s="695"/>
      <c r="AC25" s="695"/>
      <c r="AD25" s="696">
        <v>59801771</v>
      </c>
      <c r="AE25" s="696"/>
      <c r="AF25" s="696"/>
      <c r="AG25" s="696"/>
      <c r="AH25" s="696"/>
      <c r="AI25" s="696"/>
      <c r="AJ25" s="696"/>
      <c r="AK25" s="696"/>
      <c r="AL25" s="660">
        <v>99.6</v>
      </c>
      <c r="AM25" s="661"/>
      <c r="AN25" s="661"/>
      <c r="AO25" s="697"/>
      <c r="AP25" s="654" t="s">
        <v>292</v>
      </c>
      <c r="AQ25" s="734"/>
      <c r="AR25" s="734"/>
      <c r="AS25" s="734"/>
      <c r="AT25" s="734"/>
      <c r="AU25" s="734"/>
      <c r="AV25" s="734"/>
      <c r="AW25" s="734"/>
      <c r="AX25" s="734"/>
      <c r="AY25" s="734"/>
      <c r="AZ25" s="734"/>
      <c r="BA25" s="734"/>
      <c r="BB25" s="734"/>
      <c r="BC25" s="734"/>
      <c r="BD25" s="734"/>
      <c r="BE25" s="734"/>
      <c r="BF25" s="735"/>
      <c r="BG25" s="657" t="s">
        <v>129</v>
      </c>
      <c r="BH25" s="658"/>
      <c r="BI25" s="658"/>
      <c r="BJ25" s="658"/>
      <c r="BK25" s="658"/>
      <c r="BL25" s="658"/>
      <c r="BM25" s="658"/>
      <c r="BN25" s="659"/>
      <c r="BO25" s="695" t="s">
        <v>129</v>
      </c>
      <c r="BP25" s="695"/>
      <c r="BQ25" s="695"/>
      <c r="BR25" s="695"/>
      <c r="BS25" s="696" t="s">
        <v>129</v>
      </c>
      <c r="BT25" s="696"/>
      <c r="BU25" s="696"/>
      <c r="BV25" s="696"/>
      <c r="BW25" s="696"/>
      <c r="BX25" s="696"/>
      <c r="BY25" s="696"/>
      <c r="BZ25" s="696"/>
      <c r="CA25" s="696"/>
      <c r="CB25" s="736"/>
      <c r="CD25" s="654" t="s">
        <v>293</v>
      </c>
      <c r="CE25" s="655"/>
      <c r="CF25" s="655"/>
      <c r="CG25" s="655"/>
      <c r="CH25" s="655"/>
      <c r="CI25" s="655"/>
      <c r="CJ25" s="655"/>
      <c r="CK25" s="655"/>
      <c r="CL25" s="655"/>
      <c r="CM25" s="655"/>
      <c r="CN25" s="655"/>
      <c r="CO25" s="655"/>
      <c r="CP25" s="655"/>
      <c r="CQ25" s="656"/>
      <c r="CR25" s="657">
        <v>17779102</v>
      </c>
      <c r="CS25" s="670"/>
      <c r="CT25" s="670"/>
      <c r="CU25" s="670"/>
      <c r="CV25" s="670"/>
      <c r="CW25" s="670"/>
      <c r="CX25" s="670"/>
      <c r="CY25" s="671"/>
      <c r="CZ25" s="660">
        <v>13.1</v>
      </c>
      <c r="DA25" s="672"/>
      <c r="DB25" s="672"/>
      <c r="DC25" s="673"/>
      <c r="DD25" s="663">
        <v>16271033</v>
      </c>
      <c r="DE25" s="670"/>
      <c r="DF25" s="670"/>
      <c r="DG25" s="670"/>
      <c r="DH25" s="670"/>
      <c r="DI25" s="670"/>
      <c r="DJ25" s="670"/>
      <c r="DK25" s="671"/>
      <c r="DL25" s="663">
        <v>16163823</v>
      </c>
      <c r="DM25" s="670"/>
      <c r="DN25" s="670"/>
      <c r="DO25" s="670"/>
      <c r="DP25" s="670"/>
      <c r="DQ25" s="670"/>
      <c r="DR25" s="670"/>
      <c r="DS25" s="670"/>
      <c r="DT25" s="670"/>
      <c r="DU25" s="670"/>
      <c r="DV25" s="671"/>
      <c r="DW25" s="660">
        <v>25.8</v>
      </c>
      <c r="DX25" s="672"/>
      <c r="DY25" s="672"/>
      <c r="DZ25" s="672"/>
      <c r="EA25" s="672"/>
      <c r="EB25" s="672"/>
      <c r="EC25" s="684"/>
    </row>
    <row r="26" spans="2:133" ht="11.25" customHeight="1" x14ac:dyDescent="0.15">
      <c r="B26" s="654" t="s">
        <v>294</v>
      </c>
      <c r="C26" s="655"/>
      <c r="D26" s="655"/>
      <c r="E26" s="655"/>
      <c r="F26" s="655"/>
      <c r="G26" s="655"/>
      <c r="H26" s="655"/>
      <c r="I26" s="655"/>
      <c r="J26" s="655"/>
      <c r="K26" s="655"/>
      <c r="L26" s="655"/>
      <c r="M26" s="655"/>
      <c r="N26" s="655"/>
      <c r="O26" s="655"/>
      <c r="P26" s="655"/>
      <c r="Q26" s="656"/>
      <c r="R26" s="657">
        <v>33972</v>
      </c>
      <c r="S26" s="658"/>
      <c r="T26" s="658"/>
      <c r="U26" s="658"/>
      <c r="V26" s="658"/>
      <c r="W26" s="658"/>
      <c r="X26" s="658"/>
      <c r="Y26" s="659"/>
      <c r="Z26" s="695">
        <v>0</v>
      </c>
      <c r="AA26" s="695"/>
      <c r="AB26" s="695"/>
      <c r="AC26" s="695"/>
      <c r="AD26" s="696">
        <v>33972</v>
      </c>
      <c r="AE26" s="696"/>
      <c r="AF26" s="696"/>
      <c r="AG26" s="696"/>
      <c r="AH26" s="696"/>
      <c r="AI26" s="696"/>
      <c r="AJ26" s="696"/>
      <c r="AK26" s="696"/>
      <c r="AL26" s="660">
        <v>0.1</v>
      </c>
      <c r="AM26" s="661"/>
      <c r="AN26" s="661"/>
      <c r="AO26" s="697"/>
      <c r="AP26" s="654" t="s">
        <v>295</v>
      </c>
      <c r="AQ26" s="734"/>
      <c r="AR26" s="734"/>
      <c r="AS26" s="734"/>
      <c r="AT26" s="734"/>
      <c r="AU26" s="734"/>
      <c r="AV26" s="734"/>
      <c r="AW26" s="734"/>
      <c r="AX26" s="734"/>
      <c r="AY26" s="734"/>
      <c r="AZ26" s="734"/>
      <c r="BA26" s="734"/>
      <c r="BB26" s="734"/>
      <c r="BC26" s="734"/>
      <c r="BD26" s="734"/>
      <c r="BE26" s="734"/>
      <c r="BF26" s="735"/>
      <c r="BG26" s="657" t="s">
        <v>233</v>
      </c>
      <c r="BH26" s="658"/>
      <c r="BI26" s="658"/>
      <c r="BJ26" s="658"/>
      <c r="BK26" s="658"/>
      <c r="BL26" s="658"/>
      <c r="BM26" s="658"/>
      <c r="BN26" s="659"/>
      <c r="BO26" s="695" t="s">
        <v>233</v>
      </c>
      <c r="BP26" s="695"/>
      <c r="BQ26" s="695"/>
      <c r="BR26" s="695"/>
      <c r="BS26" s="696" t="s">
        <v>129</v>
      </c>
      <c r="BT26" s="696"/>
      <c r="BU26" s="696"/>
      <c r="BV26" s="696"/>
      <c r="BW26" s="696"/>
      <c r="BX26" s="696"/>
      <c r="BY26" s="696"/>
      <c r="BZ26" s="696"/>
      <c r="CA26" s="696"/>
      <c r="CB26" s="736"/>
      <c r="CD26" s="654" t="s">
        <v>296</v>
      </c>
      <c r="CE26" s="655"/>
      <c r="CF26" s="655"/>
      <c r="CG26" s="655"/>
      <c r="CH26" s="655"/>
      <c r="CI26" s="655"/>
      <c r="CJ26" s="655"/>
      <c r="CK26" s="655"/>
      <c r="CL26" s="655"/>
      <c r="CM26" s="655"/>
      <c r="CN26" s="655"/>
      <c r="CO26" s="655"/>
      <c r="CP26" s="655"/>
      <c r="CQ26" s="656"/>
      <c r="CR26" s="657">
        <v>11225498</v>
      </c>
      <c r="CS26" s="658"/>
      <c r="CT26" s="658"/>
      <c r="CU26" s="658"/>
      <c r="CV26" s="658"/>
      <c r="CW26" s="658"/>
      <c r="CX26" s="658"/>
      <c r="CY26" s="659"/>
      <c r="CZ26" s="660">
        <v>8.3000000000000007</v>
      </c>
      <c r="DA26" s="672"/>
      <c r="DB26" s="672"/>
      <c r="DC26" s="673"/>
      <c r="DD26" s="663">
        <v>10373157</v>
      </c>
      <c r="DE26" s="658"/>
      <c r="DF26" s="658"/>
      <c r="DG26" s="658"/>
      <c r="DH26" s="658"/>
      <c r="DI26" s="658"/>
      <c r="DJ26" s="658"/>
      <c r="DK26" s="659"/>
      <c r="DL26" s="663" t="s">
        <v>233</v>
      </c>
      <c r="DM26" s="658"/>
      <c r="DN26" s="658"/>
      <c r="DO26" s="658"/>
      <c r="DP26" s="658"/>
      <c r="DQ26" s="658"/>
      <c r="DR26" s="658"/>
      <c r="DS26" s="658"/>
      <c r="DT26" s="658"/>
      <c r="DU26" s="658"/>
      <c r="DV26" s="659"/>
      <c r="DW26" s="660" t="s">
        <v>129</v>
      </c>
      <c r="DX26" s="672"/>
      <c r="DY26" s="672"/>
      <c r="DZ26" s="672"/>
      <c r="EA26" s="672"/>
      <c r="EB26" s="672"/>
      <c r="EC26" s="684"/>
    </row>
    <row r="27" spans="2:133" ht="11.25" customHeight="1" x14ac:dyDescent="0.15">
      <c r="B27" s="654" t="s">
        <v>297</v>
      </c>
      <c r="C27" s="655"/>
      <c r="D27" s="655"/>
      <c r="E27" s="655"/>
      <c r="F27" s="655"/>
      <c r="G27" s="655"/>
      <c r="H27" s="655"/>
      <c r="I27" s="655"/>
      <c r="J27" s="655"/>
      <c r="K27" s="655"/>
      <c r="L27" s="655"/>
      <c r="M27" s="655"/>
      <c r="N27" s="655"/>
      <c r="O27" s="655"/>
      <c r="P27" s="655"/>
      <c r="Q27" s="656"/>
      <c r="R27" s="657">
        <v>1875194</v>
      </c>
      <c r="S27" s="658"/>
      <c r="T27" s="658"/>
      <c r="U27" s="658"/>
      <c r="V27" s="658"/>
      <c r="W27" s="658"/>
      <c r="X27" s="658"/>
      <c r="Y27" s="659"/>
      <c r="Z27" s="695">
        <v>1.3</v>
      </c>
      <c r="AA27" s="695"/>
      <c r="AB27" s="695"/>
      <c r="AC27" s="695"/>
      <c r="AD27" s="696" t="s">
        <v>129</v>
      </c>
      <c r="AE27" s="696"/>
      <c r="AF27" s="696"/>
      <c r="AG27" s="696"/>
      <c r="AH27" s="696"/>
      <c r="AI27" s="696"/>
      <c r="AJ27" s="696"/>
      <c r="AK27" s="696"/>
      <c r="AL27" s="660" t="s">
        <v>129</v>
      </c>
      <c r="AM27" s="661"/>
      <c r="AN27" s="661"/>
      <c r="AO27" s="697"/>
      <c r="AP27" s="654" t="s">
        <v>298</v>
      </c>
      <c r="AQ27" s="655"/>
      <c r="AR27" s="655"/>
      <c r="AS27" s="655"/>
      <c r="AT27" s="655"/>
      <c r="AU27" s="655"/>
      <c r="AV27" s="655"/>
      <c r="AW27" s="655"/>
      <c r="AX27" s="655"/>
      <c r="AY27" s="655"/>
      <c r="AZ27" s="655"/>
      <c r="BA27" s="655"/>
      <c r="BB27" s="655"/>
      <c r="BC27" s="655"/>
      <c r="BD27" s="655"/>
      <c r="BE27" s="655"/>
      <c r="BF27" s="656"/>
      <c r="BG27" s="657">
        <v>42089956</v>
      </c>
      <c r="BH27" s="658"/>
      <c r="BI27" s="658"/>
      <c r="BJ27" s="658"/>
      <c r="BK27" s="658"/>
      <c r="BL27" s="658"/>
      <c r="BM27" s="658"/>
      <c r="BN27" s="659"/>
      <c r="BO27" s="695">
        <v>100</v>
      </c>
      <c r="BP27" s="695"/>
      <c r="BQ27" s="695"/>
      <c r="BR27" s="695"/>
      <c r="BS27" s="696">
        <v>999927</v>
      </c>
      <c r="BT27" s="696"/>
      <c r="BU27" s="696"/>
      <c r="BV27" s="696"/>
      <c r="BW27" s="696"/>
      <c r="BX27" s="696"/>
      <c r="BY27" s="696"/>
      <c r="BZ27" s="696"/>
      <c r="CA27" s="696"/>
      <c r="CB27" s="736"/>
      <c r="CD27" s="654" t="s">
        <v>299</v>
      </c>
      <c r="CE27" s="655"/>
      <c r="CF27" s="655"/>
      <c r="CG27" s="655"/>
      <c r="CH27" s="655"/>
      <c r="CI27" s="655"/>
      <c r="CJ27" s="655"/>
      <c r="CK27" s="655"/>
      <c r="CL27" s="655"/>
      <c r="CM27" s="655"/>
      <c r="CN27" s="655"/>
      <c r="CO27" s="655"/>
      <c r="CP27" s="655"/>
      <c r="CQ27" s="656"/>
      <c r="CR27" s="657">
        <v>37241616</v>
      </c>
      <c r="CS27" s="670"/>
      <c r="CT27" s="670"/>
      <c r="CU27" s="670"/>
      <c r="CV27" s="670"/>
      <c r="CW27" s="670"/>
      <c r="CX27" s="670"/>
      <c r="CY27" s="671"/>
      <c r="CZ27" s="660">
        <v>27.5</v>
      </c>
      <c r="DA27" s="672"/>
      <c r="DB27" s="672"/>
      <c r="DC27" s="673"/>
      <c r="DD27" s="663">
        <v>10418092</v>
      </c>
      <c r="DE27" s="670"/>
      <c r="DF27" s="670"/>
      <c r="DG27" s="670"/>
      <c r="DH27" s="670"/>
      <c r="DI27" s="670"/>
      <c r="DJ27" s="670"/>
      <c r="DK27" s="671"/>
      <c r="DL27" s="663">
        <v>9753922</v>
      </c>
      <c r="DM27" s="670"/>
      <c r="DN27" s="670"/>
      <c r="DO27" s="670"/>
      <c r="DP27" s="670"/>
      <c r="DQ27" s="670"/>
      <c r="DR27" s="670"/>
      <c r="DS27" s="670"/>
      <c r="DT27" s="670"/>
      <c r="DU27" s="670"/>
      <c r="DV27" s="671"/>
      <c r="DW27" s="660">
        <v>15.6</v>
      </c>
      <c r="DX27" s="672"/>
      <c r="DY27" s="672"/>
      <c r="DZ27" s="672"/>
      <c r="EA27" s="672"/>
      <c r="EB27" s="672"/>
      <c r="EC27" s="684"/>
    </row>
    <row r="28" spans="2:133" ht="11.25" customHeight="1" x14ac:dyDescent="0.15">
      <c r="B28" s="654" t="s">
        <v>300</v>
      </c>
      <c r="C28" s="655"/>
      <c r="D28" s="655"/>
      <c r="E28" s="655"/>
      <c r="F28" s="655"/>
      <c r="G28" s="655"/>
      <c r="H28" s="655"/>
      <c r="I28" s="655"/>
      <c r="J28" s="655"/>
      <c r="K28" s="655"/>
      <c r="L28" s="655"/>
      <c r="M28" s="655"/>
      <c r="N28" s="655"/>
      <c r="O28" s="655"/>
      <c r="P28" s="655"/>
      <c r="Q28" s="656"/>
      <c r="R28" s="657">
        <v>1152335</v>
      </c>
      <c r="S28" s="658"/>
      <c r="T28" s="658"/>
      <c r="U28" s="658"/>
      <c r="V28" s="658"/>
      <c r="W28" s="658"/>
      <c r="X28" s="658"/>
      <c r="Y28" s="659"/>
      <c r="Z28" s="695">
        <v>0.8</v>
      </c>
      <c r="AA28" s="695"/>
      <c r="AB28" s="695"/>
      <c r="AC28" s="695"/>
      <c r="AD28" s="696">
        <v>187738</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301</v>
      </c>
      <c r="CE28" s="655"/>
      <c r="CF28" s="655"/>
      <c r="CG28" s="655"/>
      <c r="CH28" s="655"/>
      <c r="CI28" s="655"/>
      <c r="CJ28" s="655"/>
      <c r="CK28" s="655"/>
      <c r="CL28" s="655"/>
      <c r="CM28" s="655"/>
      <c r="CN28" s="655"/>
      <c r="CO28" s="655"/>
      <c r="CP28" s="655"/>
      <c r="CQ28" s="656"/>
      <c r="CR28" s="657">
        <v>10592459</v>
      </c>
      <c r="CS28" s="658"/>
      <c r="CT28" s="658"/>
      <c r="CU28" s="658"/>
      <c r="CV28" s="658"/>
      <c r="CW28" s="658"/>
      <c r="CX28" s="658"/>
      <c r="CY28" s="659"/>
      <c r="CZ28" s="660">
        <v>7.8</v>
      </c>
      <c r="DA28" s="672"/>
      <c r="DB28" s="672"/>
      <c r="DC28" s="673"/>
      <c r="DD28" s="663">
        <v>10383832</v>
      </c>
      <c r="DE28" s="658"/>
      <c r="DF28" s="658"/>
      <c r="DG28" s="658"/>
      <c r="DH28" s="658"/>
      <c r="DI28" s="658"/>
      <c r="DJ28" s="658"/>
      <c r="DK28" s="659"/>
      <c r="DL28" s="663">
        <v>10300277</v>
      </c>
      <c r="DM28" s="658"/>
      <c r="DN28" s="658"/>
      <c r="DO28" s="658"/>
      <c r="DP28" s="658"/>
      <c r="DQ28" s="658"/>
      <c r="DR28" s="658"/>
      <c r="DS28" s="658"/>
      <c r="DT28" s="658"/>
      <c r="DU28" s="658"/>
      <c r="DV28" s="659"/>
      <c r="DW28" s="660">
        <v>16.399999999999999</v>
      </c>
      <c r="DX28" s="672"/>
      <c r="DY28" s="672"/>
      <c r="DZ28" s="672"/>
      <c r="EA28" s="672"/>
      <c r="EB28" s="672"/>
      <c r="EC28" s="684"/>
    </row>
    <row r="29" spans="2:133" ht="11.25" customHeight="1" x14ac:dyDescent="0.15">
      <c r="B29" s="654" t="s">
        <v>302</v>
      </c>
      <c r="C29" s="655"/>
      <c r="D29" s="655"/>
      <c r="E29" s="655"/>
      <c r="F29" s="655"/>
      <c r="G29" s="655"/>
      <c r="H29" s="655"/>
      <c r="I29" s="655"/>
      <c r="J29" s="655"/>
      <c r="K29" s="655"/>
      <c r="L29" s="655"/>
      <c r="M29" s="655"/>
      <c r="N29" s="655"/>
      <c r="O29" s="655"/>
      <c r="P29" s="655"/>
      <c r="Q29" s="656"/>
      <c r="R29" s="657">
        <v>1150912</v>
      </c>
      <c r="S29" s="658"/>
      <c r="T29" s="658"/>
      <c r="U29" s="658"/>
      <c r="V29" s="658"/>
      <c r="W29" s="658"/>
      <c r="X29" s="658"/>
      <c r="Y29" s="659"/>
      <c r="Z29" s="695">
        <v>0.8</v>
      </c>
      <c r="AA29" s="695"/>
      <c r="AB29" s="695"/>
      <c r="AC29" s="695"/>
      <c r="AD29" s="696" t="s">
        <v>233</v>
      </c>
      <c r="AE29" s="696"/>
      <c r="AF29" s="696"/>
      <c r="AG29" s="696"/>
      <c r="AH29" s="696"/>
      <c r="AI29" s="696"/>
      <c r="AJ29" s="696"/>
      <c r="AK29" s="696"/>
      <c r="AL29" s="660" t="s">
        <v>129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303</v>
      </c>
      <c r="CE29" s="677"/>
      <c r="CF29" s="654" t="s">
        <v>304</v>
      </c>
      <c r="CG29" s="655"/>
      <c r="CH29" s="655"/>
      <c r="CI29" s="655"/>
      <c r="CJ29" s="655"/>
      <c r="CK29" s="655"/>
      <c r="CL29" s="655"/>
      <c r="CM29" s="655"/>
      <c r="CN29" s="655"/>
      <c r="CO29" s="655"/>
      <c r="CP29" s="655"/>
      <c r="CQ29" s="656"/>
      <c r="CR29" s="657">
        <v>10591878</v>
      </c>
      <c r="CS29" s="670"/>
      <c r="CT29" s="670"/>
      <c r="CU29" s="670"/>
      <c r="CV29" s="670"/>
      <c r="CW29" s="670"/>
      <c r="CX29" s="670"/>
      <c r="CY29" s="671"/>
      <c r="CZ29" s="660">
        <v>7.8</v>
      </c>
      <c r="DA29" s="672"/>
      <c r="DB29" s="672"/>
      <c r="DC29" s="673"/>
      <c r="DD29" s="663">
        <v>10383251</v>
      </c>
      <c r="DE29" s="670"/>
      <c r="DF29" s="670"/>
      <c r="DG29" s="670"/>
      <c r="DH29" s="670"/>
      <c r="DI29" s="670"/>
      <c r="DJ29" s="670"/>
      <c r="DK29" s="671"/>
      <c r="DL29" s="663">
        <v>10299696</v>
      </c>
      <c r="DM29" s="670"/>
      <c r="DN29" s="670"/>
      <c r="DO29" s="670"/>
      <c r="DP29" s="670"/>
      <c r="DQ29" s="670"/>
      <c r="DR29" s="670"/>
      <c r="DS29" s="670"/>
      <c r="DT29" s="670"/>
      <c r="DU29" s="670"/>
      <c r="DV29" s="671"/>
      <c r="DW29" s="660">
        <v>16.399999999999999</v>
      </c>
      <c r="DX29" s="672"/>
      <c r="DY29" s="672"/>
      <c r="DZ29" s="672"/>
      <c r="EA29" s="672"/>
      <c r="EB29" s="672"/>
      <c r="EC29" s="684"/>
    </row>
    <row r="30" spans="2:133" ht="11.25" customHeight="1" x14ac:dyDescent="0.15">
      <c r="B30" s="654" t="s">
        <v>305</v>
      </c>
      <c r="C30" s="655"/>
      <c r="D30" s="655"/>
      <c r="E30" s="655"/>
      <c r="F30" s="655"/>
      <c r="G30" s="655"/>
      <c r="H30" s="655"/>
      <c r="I30" s="655"/>
      <c r="J30" s="655"/>
      <c r="K30" s="655"/>
      <c r="L30" s="655"/>
      <c r="M30" s="655"/>
      <c r="N30" s="655"/>
      <c r="O30" s="655"/>
      <c r="P30" s="655"/>
      <c r="Q30" s="656"/>
      <c r="R30" s="657">
        <v>32641382</v>
      </c>
      <c r="S30" s="658"/>
      <c r="T30" s="658"/>
      <c r="U30" s="658"/>
      <c r="V30" s="658"/>
      <c r="W30" s="658"/>
      <c r="X30" s="658"/>
      <c r="Y30" s="659"/>
      <c r="Z30" s="695">
        <v>23.2</v>
      </c>
      <c r="AA30" s="695"/>
      <c r="AB30" s="695"/>
      <c r="AC30" s="695"/>
      <c r="AD30" s="696" t="s">
        <v>129</v>
      </c>
      <c r="AE30" s="696"/>
      <c r="AF30" s="696"/>
      <c r="AG30" s="696"/>
      <c r="AH30" s="696"/>
      <c r="AI30" s="696"/>
      <c r="AJ30" s="696"/>
      <c r="AK30" s="696"/>
      <c r="AL30" s="660" t="s">
        <v>129</v>
      </c>
      <c r="AM30" s="661"/>
      <c r="AN30" s="661"/>
      <c r="AO30" s="697"/>
      <c r="AP30" s="709" t="s">
        <v>221</v>
      </c>
      <c r="AQ30" s="710"/>
      <c r="AR30" s="710"/>
      <c r="AS30" s="710"/>
      <c r="AT30" s="710"/>
      <c r="AU30" s="710"/>
      <c r="AV30" s="710"/>
      <c r="AW30" s="710"/>
      <c r="AX30" s="710"/>
      <c r="AY30" s="710"/>
      <c r="AZ30" s="710"/>
      <c r="BA30" s="710"/>
      <c r="BB30" s="710"/>
      <c r="BC30" s="710"/>
      <c r="BD30" s="710"/>
      <c r="BE30" s="710"/>
      <c r="BF30" s="711"/>
      <c r="BG30" s="709" t="s">
        <v>306</v>
      </c>
      <c r="BH30" s="727"/>
      <c r="BI30" s="727"/>
      <c r="BJ30" s="727"/>
      <c r="BK30" s="727"/>
      <c r="BL30" s="727"/>
      <c r="BM30" s="727"/>
      <c r="BN30" s="727"/>
      <c r="BO30" s="727"/>
      <c r="BP30" s="727"/>
      <c r="BQ30" s="728"/>
      <c r="BR30" s="709" t="s">
        <v>307</v>
      </c>
      <c r="BS30" s="727"/>
      <c r="BT30" s="727"/>
      <c r="BU30" s="727"/>
      <c r="BV30" s="727"/>
      <c r="BW30" s="727"/>
      <c r="BX30" s="727"/>
      <c r="BY30" s="727"/>
      <c r="BZ30" s="727"/>
      <c r="CA30" s="727"/>
      <c r="CB30" s="728"/>
      <c r="CD30" s="678"/>
      <c r="CE30" s="679"/>
      <c r="CF30" s="654" t="s">
        <v>308</v>
      </c>
      <c r="CG30" s="655"/>
      <c r="CH30" s="655"/>
      <c r="CI30" s="655"/>
      <c r="CJ30" s="655"/>
      <c r="CK30" s="655"/>
      <c r="CL30" s="655"/>
      <c r="CM30" s="655"/>
      <c r="CN30" s="655"/>
      <c r="CO30" s="655"/>
      <c r="CP30" s="655"/>
      <c r="CQ30" s="656"/>
      <c r="CR30" s="657">
        <v>10176360</v>
      </c>
      <c r="CS30" s="658"/>
      <c r="CT30" s="658"/>
      <c r="CU30" s="658"/>
      <c r="CV30" s="658"/>
      <c r="CW30" s="658"/>
      <c r="CX30" s="658"/>
      <c r="CY30" s="659"/>
      <c r="CZ30" s="660">
        <v>7.5</v>
      </c>
      <c r="DA30" s="672"/>
      <c r="DB30" s="672"/>
      <c r="DC30" s="673"/>
      <c r="DD30" s="663">
        <v>9984136</v>
      </c>
      <c r="DE30" s="658"/>
      <c r="DF30" s="658"/>
      <c r="DG30" s="658"/>
      <c r="DH30" s="658"/>
      <c r="DI30" s="658"/>
      <c r="DJ30" s="658"/>
      <c r="DK30" s="659"/>
      <c r="DL30" s="663">
        <v>9900581</v>
      </c>
      <c r="DM30" s="658"/>
      <c r="DN30" s="658"/>
      <c r="DO30" s="658"/>
      <c r="DP30" s="658"/>
      <c r="DQ30" s="658"/>
      <c r="DR30" s="658"/>
      <c r="DS30" s="658"/>
      <c r="DT30" s="658"/>
      <c r="DU30" s="658"/>
      <c r="DV30" s="659"/>
      <c r="DW30" s="660">
        <v>15.8</v>
      </c>
      <c r="DX30" s="672"/>
      <c r="DY30" s="672"/>
      <c r="DZ30" s="672"/>
      <c r="EA30" s="672"/>
      <c r="EB30" s="672"/>
      <c r="EC30" s="684"/>
    </row>
    <row r="31" spans="2:133" ht="11.25" customHeight="1" x14ac:dyDescent="0.15">
      <c r="B31" s="724" t="s">
        <v>309</v>
      </c>
      <c r="C31" s="725"/>
      <c r="D31" s="725"/>
      <c r="E31" s="725"/>
      <c r="F31" s="725"/>
      <c r="G31" s="725"/>
      <c r="H31" s="725"/>
      <c r="I31" s="725"/>
      <c r="J31" s="725"/>
      <c r="K31" s="725"/>
      <c r="L31" s="725"/>
      <c r="M31" s="725"/>
      <c r="N31" s="725"/>
      <c r="O31" s="725"/>
      <c r="P31" s="725"/>
      <c r="Q31" s="726"/>
      <c r="R31" s="657">
        <v>300</v>
      </c>
      <c r="S31" s="658"/>
      <c r="T31" s="658"/>
      <c r="U31" s="658"/>
      <c r="V31" s="658"/>
      <c r="W31" s="658"/>
      <c r="X31" s="658"/>
      <c r="Y31" s="659"/>
      <c r="Z31" s="695">
        <v>0</v>
      </c>
      <c r="AA31" s="695"/>
      <c r="AB31" s="695"/>
      <c r="AC31" s="695"/>
      <c r="AD31" s="696">
        <v>300</v>
      </c>
      <c r="AE31" s="696"/>
      <c r="AF31" s="696"/>
      <c r="AG31" s="696"/>
      <c r="AH31" s="696"/>
      <c r="AI31" s="696"/>
      <c r="AJ31" s="696"/>
      <c r="AK31" s="696"/>
      <c r="AL31" s="660">
        <v>0</v>
      </c>
      <c r="AM31" s="661"/>
      <c r="AN31" s="661"/>
      <c r="AO31" s="697"/>
      <c r="AP31" s="729" t="s">
        <v>310</v>
      </c>
      <c r="AQ31" s="730"/>
      <c r="AR31" s="730"/>
      <c r="AS31" s="730"/>
      <c r="AT31" s="731" t="s">
        <v>311</v>
      </c>
      <c r="AU31" s="218"/>
      <c r="AV31" s="218"/>
      <c r="AW31" s="218"/>
      <c r="AX31" s="715" t="s">
        <v>187</v>
      </c>
      <c r="AY31" s="716"/>
      <c r="AZ31" s="716"/>
      <c r="BA31" s="716"/>
      <c r="BB31" s="716"/>
      <c r="BC31" s="716"/>
      <c r="BD31" s="716"/>
      <c r="BE31" s="716"/>
      <c r="BF31" s="717"/>
      <c r="BG31" s="719">
        <v>99.1</v>
      </c>
      <c r="BH31" s="720"/>
      <c r="BI31" s="720"/>
      <c r="BJ31" s="720"/>
      <c r="BK31" s="720"/>
      <c r="BL31" s="720"/>
      <c r="BM31" s="721">
        <v>97.8</v>
      </c>
      <c r="BN31" s="720"/>
      <c r="BO31" s="720"/>
      <c r="BP31" s="720"/>
      <c r="BQ31" s="722"/>
      <c r="BR31" s="719">
        <v>99.1</v>
      </c>
      <c r="BS31" s="720"/>
      <c r="BT31" s="720"/>
      <c r="BU31" s="720"/>
      <c r="BV31" s="720"/>
      <c r="BW31" s="720"/>
      <c r="BX31" s="721">
        <v>97.6</v>
      </c>
      <c r="BY31" s="720"/>
      <c r="BZ31" s="720"/>
      <c r="CA31" s="720"/>
      <c r="CB31" s="722"/>
      <c r="CD31" s="678"/>
      <c r="CE31" s="679"/>
      <c r="CF31" s="654" t="s">
        <v>312</v>
      </c>
      <c r="CG31" s="655"/>
      <c r="CH31" s="655"/>
      <c r="CI31" s="655"/>
      <c r="CJ31" s="655"/>
      <c r="CK31" s="655"/>
      <c r="CL31" s="655"/>
      <c r="CM31" s="655"/>
      <c r="CN31" s="655"/>
      <c r="CO31" s="655"/>
      <c r="CP31" s="655"/>
      <c r="CQ31" s="656"/>
      <c r="CR31" s="657">
        <v>415518</v>
      </c>
      <c r="CS31" s="670"/>
      <c r="CT31" s="670"/>
      <c r="CU31" s="670"/>
      <c r="CV31" s="670"/>
      <c r="CW31" s="670"/>
      <c r="CX31" s="670"/>
      <c r="CY31" s="671"/>
      <c r="CZ31" s="660">
        <v>0.3</v>
      </c>
      <c r="DA31" s="672"/>
      <c r="DB31" s="672"/>
      <c r="DC31" s="673"/>
      <c r="DD31" s="663">
        <v>399115</v>
      </c>
      <c r="DE31" s="670"/>
      <c r="DF31" s="670"/>
      <c r="DG31" s="670"/>
      <c r="DH31" s="670"/>
      <c r="DI31" s="670"/>
      <c r="DJ31" s="670"/>
      <c r="DK31" s="671"/>
      <c r="DL31" s="663">
        <v>399115</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313</v>
      </c>
      <c r="C32" s="655"/>
      <c r="D32" s="655"/>
      <c r="E32" s="655"/>
      <c r="F32" s="655"/>
      <c r="G32" s="655"/>
      <c r="H32" s="655"/>
      <c r="I32" s="655"/>
      <c r="J32" s="655"/>
      <c r="K32" s="655"/>
      <c r="L32" s="655"/>
      <c r="M32" s="655"/>
      <c r="N32" s="655"/>
      <c r="O32" s="655"/>
      <c r="P32" s="655"/>
      <c r="Q32" s="656"/>
      <c r="R32" s="657">
        <v>9489783</v>
      </c>
      <c r="S32" s="658"/>
      <c r="T32" s="658"/>
      <c r="U32" s="658"/>
      <c r="V32" s="658"/>
      <c r="W32" s="658"/>
      <c r="X32" s="658"/>
      <c r="Y32" s="659"/>
      <c r="Z32" s="695">
        <v>6.8</v>
      </c>
      <c r="AA32" s="695"/>
      <c r="AB32" s="695"/>
      <c r="AC32" s="695"/>
      <c r="AD32" s="696" t="s">
        <v>129</v>
      </c>
      <c r="AE32" s="696"/>
      <c r="AF32" s="696"/>
      <c r="AG32" s="696"/>
      <c r="AH32" s="696"/>
      <c r="AI32" s="696"/>
      <c r="AJ32" s="696"/>
      <c r="AK32" s="696"/>
      <c r="AL32" s="660" t="s">
        <v>129</v>
      </c>
      <c r="AM32" s="661"/>
      <c r="AN32" s="661"/>
      <c r="AO32" s="697"/>
      <c r="AP32" s="698"/>
      <c r="AQ32" s="699"/>
      <c r="AR32" s="699"/>
      <c r="AS32" s="699"/>
      <c r="AT32" s="732"/>
      <c r="AU32" s="214" t="s">
        <v>314</v>
      </c>
      <c r="AX32" s="654" t="s">
        <v>315</v>
      </c>
      <c r="AY32" s="655"/>
      <c r="AZ32" s="655"/>
      <c r="BA32" s="655"/>
      <c r="BB32" s="655"/>
      <c r="BC32" s="655"/>
      <c r="BD32" s="655"/>
      <c r="BE32" s="655"/>
      <c r="BF32" s="656"/>
      <c r="BG32" s="723">
        <v>98.9</v>
      </c>
      <c r="BH32" s="670"/>
      <c r="BI32" s="670"/>
      <c r="BJ32" s="670"/>
      <c r="BK32" s="670"/>
      <c r="BL32" s="670"/>
      <c r="BM32" s="661">
        <v>97.5</v>
      </c>
      <c r="BN32" s="670"/>
      <c r="BO32" s="670"/>
      <c r="BP32" s="670"/>
      <c r="BQ32" s="693"/>
      <c r="BR32" s="723">
        <v>99.1</v>
      </c>
      <c r="BS32" s="670"/>
      <c r="BT32" s="670"/>
      <c r="BU32" s="670"/>
      <c r="BV32" s="670"/>
      <c r="BW32" s="670"/>
      <c r="BX32" s="661">
        <v>97.4</v>
      </c>
      <c r="BY32" s="670"/>
      <c r="BZ32" s="670"/>
      <c r="CA32" s="670"/>
      <c r="CB32" s="693"/>
      <c r="CD32" s="680"/>
      <c r="CE32" s="681"/>
      <c r="CF32" s="654" t="s">
        <v>316</v>
      </c>
      <c r="CG32" s="655"/>
      <c r="CH32" s="655"/>
      <c r="CI32" s="655"/>
      <c r="CJ32" s="655"/>
      <c r="CK32" s="655"/>
      <c r="CL32" s="655"/>
      <c r="CM32" s="655"/>
      <c r="CN32" s="655"/>
      <c r="CO32" s="655"/>
      <c r="CP32" s="655"/>
      <c r="CQ32" s="656"/>
      <c r="CR32" s="657">
        <v>581</v>
      </c>
      <c r="CS32" s="658"/>
      <c r="CT32" s="658"/>
      <c r="CU32" s="658"/>
      <c r="CV32" s="658"/>
      <c r="CW32" s="658"/>
      <c r="CX32" s="658"/>
      <c r="CY32" s="659"/>
      <c r="CZ32" s="660">
        <v>0</v>
      </c>
      <c r="DA32" s="672"/>
      <c r="DB32" s="672"/>
      <c r="DC32" s="673"/>
      <c r="DD32" s="663">
        <v>581</v>
      </c>
      <c r="DE32" s="658"/>
      <c r="DF32" s="658"/>
      <c r="DG32" s="658"/>
      <c r="DH32" s="658"/>
      <c r="DI32" s="658"/>
      <c r="DJ32" s="658"/>
      <c r="DK32" s="659"/>
      <c r="DL32" s="663">
        <v>581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317</v>
      </c>
      <c r="C33" s="655"/>
      <c r="D33" s="655"/>
      <c r="E33" s="655"/>
      <c r="F33" s="655"/>
      <c r="G33" s="655"/>
      <c r="H33" s="655"/>
      <c r="I33" s="655"/>
      <c r="J33" s="655"/>
      <c r="K33" s="655"/>
      <c r="L33" s="655"/>
      <c r="M33" s="655"/>
      <c r="N33" s="655"/>
      <c r="O33" s="655"/>
      <c r="P33" s="655"/>
      <c r="Q33" s="656"/>
      <c r="R33" s="657">
        <v>146531</v>
      </c>
      <c r="S33" s="658"/>
      <c r="T33" s="658"/>
      <c r="U33" s="658"/>
      <c r="V33" s="658"/>
      <c r="W33" s="658"/>
      <c r="X33" s="658"/>
      <c r="Y33" s="659"/>
      <c r="Z33" s="695">
        <v>0.1</v>
      </c>
      <c r="AA33" s="695"/>
      <c r="AB33" s="695"/>
      <c r="AC33" s="695"/>
      <c r="AD33" s="696">
        <v>27511</v>
      </c>
      <c r="AE33" s="696"/>
      <c r="AF33" s="696"/>
      <c r="AG33" s="696"/>
      <c r="AH33" s="696"/>
      <c r="AI33" s="696"/>
      <c r="AJ33" s="696"/>
      <c r="AK33" s="696"/>
      <c r="AL33" s="660">
        <v>0</v>
      </c>
      <c r="AM33" s="661"/>
      <c r="AN33" s="661"/>
      <c r="AO33" s="697"/>
      <c r="AP33" s="700"/>
      <c r="AQ33" s="701"/>
      <c r="AR33" s="701"/>
      <c r="AS33" s="701"/>
      <c r="AT33" s="733"/>
      <c r="AU33" s="219"/>
      <c r="AV33" s="219"/>
      <c r="AW33" s="219"/>
      <c r="AX33" s="638" t="s">
        <v>318</v>
      </c>
      <c r="AY33" s="639"/>
      <c r="AZ33" s="639"/>
      <c r="BA33" s="639"/>
      <c r="BB33" s="639"/>
      <c r="BC33" s="639"/>
      <c r="BD33" s="639"/>
      <c r="BE33" s="639"/>
      <c r="BF33" s="640"/>
      <c r="BG33" s="718">
        <v>99.2</v>
      </c>
      <c r="BH33" s="642"/>
      <c r="BI33" s="642"/>
      <c r="BJ33" s="642"/>
      <c r="BK33" s="642"/>
      <c r="BL33" s="642"/>
      <c r="BM33" s="688">
        <v>98</v>
      </c>
      <c r="BN33" s="642"/>
      <c r="BO33" s="642"/>
      <c r="BP33" s="642"/>
      <c r="BQ33" s="705"/>
      <c r="BR33" s="718">
        <v>99.1</v>
      </c>
      <c r="BS33" s="642"/>
      <c r="BT33" s="642"/>
      <c r="BU33" s="642"/>
      <c r="BV33" s="642"/>
      <c r="BW33" s="642"/>
      <c r="BX33" s="688">
        <v>97.7</v>
      </c>
      <c r="BY33" s="642"/>
      <c r="BZ33" s="642"/>
      <c r="CA33" s="642"/>
      <c r="CB33" s="705"/>
      <c r="CD33" s="654" t="s">
        <v>319</v>
      </c>
      <c r="CE33" s="655"/>
      <c r="CF33" s="655"/>
      <c r="CG33" s="655"/>
      <c r="CH33" s="655"/>
      <c r="CI33" s="655"/>
      <c r="CJ33" s="655"/>
      <c r="CK33" s="655"/>
      <c r="CL33" s="655"/>
      <c r="CM33" s="655"/>
      <c r="CN33" s="655"/>
      <c r="CO33" s="655"/>
      <c r="CP33" s="655"/>
      <c r="CQ33" s="656"/>
      <c r="CR33" s="657">
        <v>43868892</v>
      </c>
      <c r="CS33" s="670"/>
      <c r="CT33" s="670"/>
      <c r="CU33" s="670"/>
      <c r="CV33" s="670"/>
      <c r="CW33" s="670"/>
      <c r="CX33" s="670"/>
      <c r="CY33" s="671"/>
      <c r="CZ33" s="660">
        <v>32.4</v>
      </c>
      <c r="DA33" s="672"/>
      <c r="DB33" s="672"/>
      <c r="DC33" s="673"/>
      <c r="DD33" s="663">
        <v>33638733</v>
      </c>
      <c r="DE33" s="670"/>
      <c r="DF33" s="670"/>
      <c r="DG33" s="670"/>
      <c r="DH33" s="670"/>
      <c r="DI33" s="670"/>
      <c r="DJ33" s="670"/>
      <c r="DK33" s="671"/>
      <c r="DL33" s="663">
        <v>23704078</v>
      </c>
      <c r="DM33" s="670"/>
      <c r="DN33" s="670"/>
      <c r="DO33" s="670"/>
      <c r="DP33" s="670"/>
      <c r="DQ33" s="670"/>
      <c r="DR33" s="670"/>
      <c r="DS33" s="670"/>
      <c r="DT33" s="670"/>
      <c r="DU33" s="670"/>
      <c r="DV33" s="671"/>
      <c r="DW33" s="660">
        <v>37.799999999999997</v>
      </c>
      <c r="DX33" s="672"/>
      <c r="DY33" s="672"/>
      <c r="DZ33" s="672"/>
      <c r="EA33" s="672"/>
      <c r="EB33" s="672"/>
      <c r="EC33" s="684"/>
    </row>
    <row r="34" spans="2:133" ht="11.25" customHeight="1" x14ac:dyDescent="0.15">
      <c r="B34" s="654" t="s">
        <v>320</v>
      </c>
      <c r="C34" s="655"/>
      <c r="D34" s="655"/>
      <c r="E34" s="655"/>
      <c r="F34" s="655"/>
      <c r="G34" s="655"/>
      <c r="H34" s="655"/>
      <c r="I34" s="655"/>
      <c r="J34" s="655"/>
      <c r="K34" s="655"/>
      <c r="L34" s="655"/>
      <c r="M34" s="655"/>
      <c r="N34" s="655"/>
      <c r="O34" s="655"/>
      <c r="P34" s="655"/>
      <c r="Q34" s="656"/>
      <c r="R34" s="657">
        <v>299687</v>
      </c>
      <c r="S34" s="658"/>
      <c r="T34" s="658"/>
      <c r="U34" s="658"/>
      <c r="V34" s="658"/>
      <c r="W34" s="658"/>
      <c r="X34" s="658"/>
      <c r="Y34" s="659"/>
      <c r="Z34" s="695">
        <v>0.2</v>
      </c>
      <c r="AA34" s="695"/>
      <c r="AB34" s="695"/>
      <c r="AC34" s="695"/>
      <c r="AD34" s="696" t="s">
        <v>129</v>
      </c>
      <c r="AE34" s="696"/>
      <c r="AF34" s="696"/>
      <c r="AG34" s="696"/>
      <c r="AH34" s="696"/>
      <c r="AI34" s="696"/>
      <c r="AJ34" s="696"/>
      <c r="AK34" s="696"/>
      <c r="AL34" s="660" t="s">
        <v>129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321</v>
      </c>
      <c r="CE34" s="655"/>
      <c r="CF34" s="655"/>
      <c r="CG34" s="655"/>
      <c r="CH34" s="655"/>
      <c r="CI34" s="655"/>
      <c r="CJ34" s="655"/>
      <c r="CK34" s="655"/>
      <c r="CL34" s="655"/>
      <c r="CM34" s="655"/>
      <c r="CN34" s="655"/>
      <c r="CO34" s="655"/>
      <c r="CP34" s="655"/>
      <c r="CQ34" s="656"/>
      <c r="CR34" s="657">
        <v>18548637</v>
      </c>
      <c r="CS34" s="658"/>
      <c r="CT34" s="658"/>
      <c r="CU34" s="658"/>
      <c r="CV34" s="658"/>
      <c r="CW34" s="658"/>
      <c r="CX34" s="658"/>
      <c r="CY34" s="659"/>
      <c r="CZ34" s="660">
        <v>13.7</v>
      </c>
      <c r="DA34" s="672"/>
      <c r="DB34" s="672"/>
      <c r="DC34" s="673"/>
      <c r="DD34" s="663">
        <v>11475604</v>
      </c>
      <c r="DE34" s="658"/>
      <c r="DF34" s="658"/>
      <c r="DG34" s="658"/>
      <c r="DH34" s="658"/>
      <c r="DI34" s="658"/>
      <c r="DJ34" s="658"/>
      <c r="DK34" s="659"/>
      <c r="DL34" s="663">
        <v>10328589</v>
      </c>
      <c r="DM34" s="658"/>
      <c r="DN34" s="658"/>
      <c r="DO34" s="658"/>
      <c r="DP34" s="658"/>
      <c r="DQ34" s="658"/>
      <c r="DR34" s="658"/>
      <c r="DS34" s="658"/>
      <c r="DT34" s="658"/>
      <c r="DU34" s="658"/>
      <c r="DV34" s="659"/>
      <c r="DW34" s="660">
        <v>16.5</v>
      </c>
      <c r="DX34" s="672"/>
      <c r="DY34" s="672"/>
      <c r="DZ34" s="672"/>
      <c r="EA34" s="672"/>
      <c r="EB34" s="672"/>
      <c r="EC34" s="684"/>
    </row>
    <row r="35" spans="2:133" ht="11.25" customHeight="1" x14ac:dyDescent="0.15">
      <c r="B35" s="654" t="s">
        <v>322</v>
      </c>
      <c r="C35" s="655"/>
      <c r="D35" s="655"/>
      <c r="E35" s="655"/>
      <c r="F35" s="655"/>
      <c r="G35" s="655"/>
      <c r="H35" s="655"/>
      <c r="I35" s="655"/>
      <c r="J35" s="655"/>
      <c r="K35" s="655"/>
      <c r="L35" s="655"/>
      <c r="M35" s="655"/>
      <c r="N35" s="655"/>
      <c r="O35" s="655"/>
      <c r="P35" s="655"/>
      <c r="Q35" s="656"/>
      <c r="R35" s="657">
        <v>2089615</v>
      </c>
      <c r="S35" s="658"/>
      <c r="T35" s="658"/>
      <c r="U35" s="658"/>
      <c r="V35" s="658"/>
      <c r="W35" s="658"/>
      <c r="X35" s="658"/>
      <c r="Y35" s="659"/>
      <c r="Z35" s="695">
        <v>1.5</v>
      </c>
      <c r="AA35" s="695"/>
      <c r="AB35" s="695"/>
      <c r="AC35" s="695"/>
      <c r="AD35" s="696" t="s">
        <v>129</v>
      </c>
      <c r="AE35" s="696"/>
      <c r="AF35" s="696"/>
      <c r="AG35" s="696"/>
      <c r="AH35" s="696"/>
      <c r="AI35" s="696"/>
      <c r="AJ35" s="696"/>
      <c r="AK35" s="696"/>
      <c r="AL35" s="660" t="s">
        <v>233</v>
      </c>
      <c r="AM35" s="661"/>
      <c r="AN35" s="661"/>
      <c r="AO35" s="697"/>
      <c r="AP35" s="222"/>
      <c r="AQ35" s="709" t="s">
        <v>323</v>
      </c>
      <c r="AR35" s="710"/>
      <c r="AS35" s="710"/>
      <c r="AT35" s="710"/>
      <c r="AU35" s="710"/>
      <c r="AV35" s="710"/>
      <c r="AW35" s="710"/>
      <c r="AX35" s="710"/>
      <c r="AY35" s="710"/>
      <c r="AZ35" s="710"/>
      <c r="BA35" s="710"/>
      <c r="BB35" s="710"/>
      <c r="BC35" s="710"/>
      <c r="BD35" s="710"/>
      <c r="BE35" s="710"/>
      <c r="BF35" s="711"/>
      <c r="BG35" s="709" t="s">
        <v>324</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325</v>
      </c>
      <c r="CE35" s="655"/>
      <c r="CF35" s="655"/>
      <c r="CG35" s="655"/>
      <c r="CH35" s="655"/>
      <c r="CI35" s="655"/>
      <c r="CJ35" s="655"/>
      <c r="CK35" s="655"/>
      <c r="CL35" s="655"/>
      <c r="CM35" s="655"/>
      <c r="CN35" s="655"/>
      <c r="CO35" s="655"/>
      <c r="CP35" s="655"/>
      <c r="CQ35" s="656"/>
      <c r="CR35" s="657">
        <v>462726</v>
      </c>
      <c r="CS35" s="670"/>
      <c r="CT35" s="670"/>
      <c r="CU35" s="670"/>
      <c r="CV35" s="670"/>
      <c r="CW35" s="670"/>
      <c r="CX35" s="670"/>
      <c r="CY35" s="671"/>
      <c r="CZ35" s="660">
        <v>0.3</v>
      </c>
      <c r="DA35" s="672"/>
      <c r="DB35" s="672"/>
      <c r="DC35" s="673"/>
      <c r="DD35" s="663">
        <v>421035</v>
      </c>
      <c r="DE35" s="670"/>
      <c r="DF35" s="670"/>
      <c r="DG35" s="670"/>
      <c r="DH35" s="670"/>
      <c r="DI35" s="670"/>
      <c r="DJ35" s="670"/>
      <c r="DK35" s="671"/>
      <c r="DL35" s="663">
        <v>421035</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326</v>
      </c>
      <c r="C36" s="655"/>
      <c r="D36" s="655"/>
      <c r="E36" s="655"/>
      <c r="F36" s="655"/>
      <c r="G36" s="655"/>
      <c r="H36" s="655"/>
      <c r="I36" s="655"/>
      <c r="J36" s="655"/>
      <c r="K36" s="655"/>
      <c r="L36" s="655"/>
      <c r="M36" s="655"/>
      <c r="N36" s="655"/>
      <c r="O36" s="655"/>
      <c r="P36" s="655"/>
      <c r="Q36" s="656"/>
      <c r="R36" s="657">
        <v>6822185</v>
      </c>
      <c r="S36" s="658"/>
      <c r="T36" s="658"/>
      <c r="U36" s="658"/>
      <c r="V36" s="658"/>
      <c r="W36" s="658"/>
      <c r="X36" s="658"/>
      <c r="Y36" s="659"/>
      <c r="Z36" s="695">
        <v>4.9000000000000004</v>
      </c>
      <c r="AA36" s="695"/>
      <c r="AB36" s="695"/>
      <c r="AC36" s="695"/>
      <c r="AD36" s="696" t="s">
        <v>129</v>
      </c>
      <c r="AE36" s="696"/>
      <c r="AF36" s="696"/>
      <c r="AG36" s="696"/>
      <c r="AH36" s="696"/>
      <c r="AI36" s="696"/>
      <c r="AJ36" s="696"/>
      <c r="AK36" s="696"/>
      <c r="AL36" s="660" t="s">
        <v>129</v>
      </c>
      <c r="AM36" s="661"/>
      <c r="AN36" s="661"/>
      <c r="AO36" s="697"/>
      <c r="AP36" s="222"/>
      <c r="AQ36" s="706" t="s">
        <v>327</v>
      </c>
      <c r="AR36" s="707"/>
      <c r="AS36" s="707"/>
      <c r="AT36" s="707"/>
      <c r="AU36" s="707"/>
      <c r="AV36" s="707"/>
      <c r="AW36" s="707"/>
      <c r="AX36" s="707"/>
      <c r="AY36" s="708"/>
      <c r="AZ36" s="712">
        <v>13770090</v>
      </c>
      <c r="BA36" s="713"/>
      <c r="BB36" s="713"/>
      <c r="BC36" s="713"/>
      <c r="BD36" s="713"/>
      <c r="BE36" s="713"/>
      <c r="BF36" s="714"/>
      <c r="BG36" s="715" t="s">
        <v>328</v>
      </c>
      <c r="BH36" s="716"/>
      <c r="BI36" s="716"/>
      <c r="BJ36" s="716"/>
      <c r="BK36" s="716"/>
      <c r="BL36" s="716"/>
      <c r="BM36" s="716"/>
      <c r="BN36" s="716"/>
      <c r="BO36" s="716"/>
      <c r="BP36" s="716"/>
      <c r="BQ36" s="716"/>
      <c r="BR36" s="716"/>
      <c r="BS36" s="716"/>
      <c r="BT36" s="716"/>
      <c r="BU36" s="717"/>
      <c r="BV36" s="712">
        <v>2014522</v>
      </c>
      <c r="BW36" s="713"/>
      <c r="BX36" s="713"/>
      <c r="BY36" s="713"/>
      <c r="BZ36" s="713"/>
      <c r="CA36" s="713"/>
      <c r="CB36" s="714"/>
      <c r="CD36" s="654" t="s">
        <v>329</v>
      </c>
      <c r="CE36" s="655"/>
      <c r="CF36" s="655"/>
      <c r="CG36" s="655"/>
      <c r="CH36" s="655"/>
      <c r="CI36" s="655"/>
      <c r="CJ36" s="655"/>
      <c r="CK36" s="655"/>
      <c r="CL36" s="655"/>
      <c r="CM36" s="655"/>
      <c r="CN36" s="655"/>
      <c r="CO36" s="655"/>
      <c r="CP36" s="655"/>
      <c r="CQ36" s="656"/>
      <c r="CR36" s="657">
        <v>11397492</v>
      </c>
      <c r="CS36" s="658"/>
      <c r="CT36" s="658"/>
      <c r="CU36" s="658"/>
      <c r="CV36" s="658"/>
      <c r="CW36" s="658"/>
      <c r="CX36" s="658"/>
      <c r="CY36" s="659"/>
      <c r="CZ36" s="660">
        <v>8.4</v>
      </c>
      <c r="DA36" s="672"/>
      <c r="DB36" s="672"/>
      <c r="DC36" s="673"/>
      <c r="DD36" s="663">
        <v>10239021</v>
      </c>
      <c r="DE36" s="658"/>
      <c r="DF36" s="658"/>
      <c r="DG36" s="658"/>
      <c r="DH36" s="658"/>
      <c r="DI36" s="658"/>
      <c r="DJ36" s="658"/>
      <c r="DK36" s="659"/>
      <c r="DL36" s="663">
        <v>6121886</v>
      </c>
      <c r="DM36" s="658"/>
      <c r="DN36" s="658"/>
      <c r="DO36" s="658"/>
      <c r="DP36" s="658"/>
      <c r="DQ36" s="658"/>
      <c r="DR36" s="658"/>
      <c r="DS36" s="658"/>
      <c r="DT36" s="658"/>
      <c r="DU36" s="658"/>
      <c r="DV36" s="659"/>
      <c r="DW36" s="660">
        <v>9.8000000000000007</v>
      </c>
      <c r="DX36" s="672"/>
      <c r="DY36" s="672"/>
      <c r="DZ36" s="672"/>
      <c r="EA36" s="672"/>
      <c r="EB36" s="672"/>
      <c r="EC36" s="684"/>
    </row>
    <row r="37" spans="2:133" ht="11.25" customHeight="1" x14ac:dyDescent="0.15">
      <c r="B37" s="654" t="s">
        <v>330</v>
      </c>
      <c r="C37" s="655"/>
      <c r="D37" s="655"/>
      <c r="E37" s="655"/>
      <c r="F37" s="655"/>
      <c r="G37" s="655"/>
      <c r="H37" s="655"/>
      <c r="I37" s="655"/>
      <c r="J37" s="655"/>
      <c r="K37" s="655"/>
      <c r="L37" s="655"/>
      <c r="M37" s="655"/>
      <c r="N37" s="655"/>
      <c r="O37" s="655"/>
      <c r="P37" s="655"/>
      <c r="Q37" s="656"/>
      <c r="R37" s="657">
        <v>3319443</v>
      </c>
      <c r="S37" s="658"/>
      <c r="T37" s="658"/>
      <c r="U37" s="658"/>
      <c r="V37" s="658"/>
      <c r="W37" s="658"/>
      <c r="X37" s="658"/>
      <c r="Y37" s="659"/>
      <c r="Z37" s="695">
        <v>2.4</v>
      </c>
      <c r="AA37" s="695"/>
      <c r="AB37" s="695"/>
      <c r="AC37" s="695"/>
      <c r="AD37" s="696">
        <v>13354</v>
      </c>
      <c r="AE37" s="696"/>
      <c r="AF37" s="696"/>
      <c r="AG37" s="696"/>
      <c r="AH37" s="696"/>
      <c r="AI37" s="696"/>
      <c r="AJ37" s="696"/>
      <c r="AK37" s="696"/>
      <c r="AL37" s="660">
        <v>0</v>
      </c>
      <c r="AM37" s="661"/>
      <c r="AN37" s="661"/>
      <c r="AO37" s="697"/>
      <c r="AQ37" s="690" t="s">
        <v>331</v>
      </c>
      <c r="AR37" s="691"/>
      <c r="AS37" s="691"/>
      <c r="AT37" s="691"/>
      <c r="AU37" s="691"/>
      <c r="AV37" s="691"/>
      <c r="AW37" s="691"/>
      <c r="AX37" s="691"/>
      <c r="AY37" s="692"/>
      <c r="AZ37" s="657">
        <v>5315500</v>
      </c>
      <c r="BA37" s="658"/>
      <c r="BB37" s="658"/>
      <c r="BC37" s="658"/>
      <c r="BD37" s="670"/>
      <c r="BE37" s="670"/>
      <c r="BF37" s="693"/>
      <c r="BG37" s="654" t="s">
        <v>332</v>
      </c>
      <c r="BH37" s="655"/>
      <c r="BI37" s="655"/>
      <c r="BJ37" s="655"/>
      <c r="BK37" s="655"/>
      <c r="BL37" s="655"/>
      <c r="BM37" s="655"/>
      <c r="BN37" s="655"/>
      <c r="BO37" s="655"/>
      <c r="BP37" s="655"/>
      <c r="BQ37" s="655"/>
      <c r="BR37" s="655"/>
      <c r="BS37" s="655"/>
      <c r="BT37" s="655"/>
      <c r="BU37" s="656"/>
      <c r="BV37" s="657">
        <v>2014522</v>
      </c>
      <c r="BW37" s="658"/>
      <c r="BX37" s="658"/>
      <c r="BY37" s="658"/>
      <c r="BZ37" s="658"/>
      <c r="CA37" s="658"/>
      <c r="CB37" s="694"/>
      <c r="CD37" s="654" t="s">
        <v>333</v>
      </c>
      <c r="CE37" s="655"/>
      <c r="CF37" s="655"/>
      <c r="CG37" s="655"/>
      <c r="CH37" s="655"/>
      <c r="CI37" s="655"/>
      <c r="CJ37" s="655"/>
      <c r="CK37" s="655"/>
      <c r="CL37" s="655"/>
      <c r="CM37" s="655"/>
      <c r="CN37" s="655"/>
      <c r="CO37" s="655"/>
      <c r="CP37" s="655"/>
      <c r="CQ37" s="656"/>
      <c r="CR37" s="657">
        <v>235811</v>
      </c>
      <c r="CS37" s="670"/>
      <c r="CT37" s="670"/>
      <c r="CU37" s="670"/>
      <c r="CV37" s="670"/>
      <c r="CW37" s="670"/>
      <c r="CX37" s="670"/>
      <c r="CY37" s="671"/>
      <c r="CZ37" s="660">
        <v>0.2</v>
      </c>
      <c r="DA37" s="672"/>
      <c r="DB37" s="672"/>
      <c r="DC37" s="673"/>
      <c r="DD37" s="663">
        <v>235811</v>
      </c>
      <c r="DE37" s="670"/>
      <c r="DF37" s="670"/>
      <c r="DG37" s="670"/>
      <c r="DH37" s="670"/>
      <c r="DI37" s="670"/>
      <c r="DJ37" s="670"/>
      <c r="DK37" s="671"/>
      <c r="DL37" s="663">
        <v>219029</v>
      </c>
      <c r="DM37" s="670"/>
      <c r="DN37" s="670"/>
      <c r="DO37" s="670"/>
      <c r="DP37" s="670"/>
      <c r="DQ37" s="670"/>
      <c r="DR37" s="670"/>
      <c r="DS37" s="670"/>
      <c r="DT37" s="670"/>
      <c r="DU37" s="670"/>
      <c r="DV37" s="671"/>
      <c r="DW37" s="660">
        <v>0.3</v>
      </c>
      <c r="DX37" s="672"/>
      <c r="DY37" s="672"/>
      <c r="DZ37" s="672"/>
      <c r="EA37" s="672"/>
      <c r="EB37" s="672"/>
      <c r="EC37" s="684"/>
    </row>
    <row r="38" spans="2:133" ht="11.25" customHeight="1" x14ac:dyDescent="0.15">
      <c r="B38" s="654" t="s">
        <v>334</v>
      </c>
      <c r="C38" s="655"/>
      <c r="D38" s="655"/>
      <c r="E38" s="655"/>
      <c r="F38" s="655"/>
      <c r="G38" s="655"/>
      <c r="H38" s="655"/>
      <c r="I38" s="655"/>
      <c r="J38" s="655"/>
      <c r="K38" s="655"/>
      <c r="L38" s="655"/>
      <c r="M38" s="655"/>
      <c r="N38" s="655"/>
      <c r="O38" s="655"/>
      <c r="P38" s="655"/>
      <c r="Q38" s="656"/>
      <c r="R38" s="657">
        <v>19232100</v>
      </c>
      <c r="S38" s="658"/>
      <c r="T38" s="658"/>
      <c r="U38" s="658"/>
      <c r="V38" s="658"/>
      <c r="W38" s="658"/>
      <c r="X38" s="658"/>
      <c r="Y38" s="659"/>
      <c r="Z38" s="695">
        <v>13.7</v>
      </c>
      <c r="AA38" s="695"/>
      <c r="AB38" s="695"/>
      <c r="AC38" s="695"/>
      <c r="AD38" s="696" t="s">
        <v>129</v>
      </c>
      <c r="AE38" s="696"/>
      <c r="AF38" s="696"/>
      <c r="AG38" s="696"/>
      <c r="AH38" s="696"/>
      <c r="AI38" s="696"/>
      <c r="AJ38" s="696"/>
      <c r="AK38" s="696"/>
      <c r="AL38" s="660" t="s">
        <v>233</v>
      </c>
      <c r="AM38" s="661"/>
      <c r="AN38" s="661"/>
      <c r="AO38" s="697"/>
      <c r="AQ38" s="690" t="s">
        <v>335</v>
      </c>
      <c r="AR38" s="691"/>
      <c r="AS38" s="691"/>
      <c r="AT38" s="691"/>
      <c r="AU38" s="691"/>
      <c r="AV38" s="691"/>
      <c r="AW38" s="691"/>
      <c r="AX38" s="691"/>
      <c r="AY38" s="692"/>
      <c r="AZ38" s="657">
        <v>118374</v>
      </c>
      <c r="BA38" s="658"/>
      <c r="BB38" s="658"/>
      <c r="BC38" s="658"/>
      <c r="BD38" s="670"/>
      <c r="BE38" s="670"/>
      <c r="BF38" s="693"/>
      <c r="BG38" s="654" t="s">
        <v>336</v>
      </c>
      <c r="BH38" s="655"/>
      <c r="BI38" s="655"/>
      <c r="BJ38" s="655"/>
      <c r="BK38" s="655"/>
      <c r="BL38" s="655"/>
      <c r="BM38" s="655"/>
      <c r="BN38" s="655"/>
      <c r="BO38" s="655"/>
      <c r="BP38" s="655"/>
      <c r="BQ38" s="655"/>
      <c r="BR38" s="655"/>
      <c r="BS38" s="655"/>
      <c r="BT38" s="655"/>
      <c r="BU38" s="656"/>
      <c r="BV38" s="657">
        <v>34177</v>
      </c>
      <c r="BW38" s="658"/>
      <c r="BX38" s="658"/>
      <c r="BY38" s="658"/>
      <c r="BZ38" s="658"/>
      <c r="CA38" s="658"/>
      <c r="CB38" s="694"/>
      <c r="CD38" s="654" t="s">
        <v>337</v>
      </c>
      <c r="CE38" s="655"/>
      <c r="CF38" s="655"/>
      <c r="CG38" s="655"/>
      <c r="CH38" s="655"/>
      <c r="CI38" s="655"/>
      <c r="CJ38" s="655"/>
      <c r="CK38" s="655"/>
      <c r="CL38" s="655"/>
      <c r="CM38" s="655"/>
      <c r="CN38" s="655"/>
      <c r="CO38" s="655"/>
      <c r="CP38" s="655"/>
      <c r="CQ38" s="656"/>
      <c r="CR38" s="657">
        <v>8881763</v>
      </c>
      <c r="CS38" s="658"/>
      <c r="CT38" s="658"/>
      <c r="CU38" s="658"/>
      <c r="CV38" s="658"/>
      <c r="CW38" s="658"/>
      <c r="CX38" s="658"/>
      <c r="CY38" s="659"/>
      <c r="CZ38" s="660">
        <v>6.6</v>
      </c>
      <c r="DA38" s="672"/>
      <c r="DB38" s="672"/>
      <c r="DC38" s="673"/>
      <c r="DD38" s="663">
        <v>7233302</v>
      </c>
      <c r="DE38" s="658"/>
      <c r="DF38" s="658"/>
      <c r="DG38" s="658"/>
      <c r="DH38" s="658"/>
      <c r="DI38" s="658"/>
      <c r="DJ38" s="658"/>
      <c r="DK38" s="659"/>
      <c r="DL38" s="663">
        <v>6832568</v>
      </c>
      <c r="DM38" s="658"/>
      <c r="DN38" s="658"/>
      <c r="DO38" s="658"/>
      <c r="DP38" s="658"/>
      <c r="DQ38" s="658"/>
      <c r="DR38" s="658"/>
      <c r="DS38" s="658"/>
      <c r="DT38" s="658"/>
      <c r="DU38" s="658"/>
      <c r="DV38" s="659"/>
      <c r="DW38" s="660">
        <v>10.9</v>
      </c>
      <c r="DX38" s="672"/>
      <c r="DY38" s="672"/>
      <c r="DZ38" s="672"/>
      <c r="EA38" s="672"/>
      <c r="EB38" s="672"/>
      <c r="EC38" s="684"/>
    </row>
    <row r="39" spans="2:133" ht="11.25" customHeight="1" x14ac:dyDescent="0.15">
      <c r="B39" s="654" t="s">
        <v>338</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129</v>
      </c>
      <c r="AA39" s="695"/>
      <c r="AB39" s="695"/>
      <c r="AC39" s="695"/>
      <c r="AD39" s="696" t="s">
        <v>129</v>
      </c>
      <c r="AE39" s="696"/>
      <c r="AF39" s="696"/>
      <c r="AG39" s="696"/>
      <c r="AH39" s="696"/>
      <c r="AI39" s="696"/>
      <c r="AJ39" s="696"/>
      <c r="AK39" s="696"/>
      <c r="AL39" s="660" t="s">
        <v>129</v>
      </c>
      <c r="AM39" s="661"/>
      <c r="AN39" s="661"/>
      <c r="AO39" s="697"/>
      <c r="AQ39" s="690" t="s">
        <v>339</v>
      </c>
      <c r="AR39" s="691"/>
      <c r="AS39" s="691"/>
      <c r="AT39" s="691"/>
      <c r="AU39" s="691"/>
      <c r="AV39" s="691"/>
      <c r="AW39" s="691"/>
      <c r="AX39" s="691"/>
      <c r="AY39" s="692"/>
      <c r="AZ39" s="657">
        <v>105327</v>
      </c>
      <c r="BA39" s="658"/>
      <c r="BB39" s="658"/>
      <c r="BC39" s="658"/>
      <c r="BD39" s="670"/>
      <c r="BE39" s="670"/>
      <c r="BF39" s="693"/>
      <c r="BG39" s="654" t="s">
        <v>340</v>
      </c>
      <c r="BH39" s="655"/>
      <c r="BI39" s="655"/>
      <c r="BJ39" s="655"/>
      <c r="BK39" s="655"/>
      <c r="BL39" s="655"/>
      <c r="BM39" s="655"/>
      <c r="BN39" s="655"/>
      <c r="BO39" s="655"/>
      <c r="BP39" s="655"/>
      <c r="BQ39" s="655"/>
      <c r="BR39" s="655"/>
      <c r="BS39" s="655"/>
      <c r="BT39" s="655"/>
      <c r="BU39" s="656"/>
      <c r="BV39" s="657">
        <v>51328</v>
      </c>
      <c r="BW39" s="658"/>
      <c r="BX39" s="658"/>
      <c r="BY39" s="658"/>
      <c r="BZ39" s="658"/>
      <c r="CA39" s="658"/>
      <c r="CB39" s="694"/>
      <c r="CD39" s="654" t="s">
        <v>341</v>
      </c>
      <c r="CE39" s="655"/>
      <c r="CF39" s="655"/>
      <c r="CG39" s="655"/>
      <c r="CH39" s="655"/>
      <c r="CI39" s="655"/>
      <c r="CJ39" s="655"/>
      <c r="CK39" s="655"/>
      <c r="CL39" s="655"/>
      <c r="CM39" s="655"/>
      <c r="CN39" s="655"/>
      <c r="CO39" s="655"/>
      <c r="CP39" s="655"/>
      <c r="CQ39" s="656"/>
      <c r="CR39" s="657">
        <v>3665163</v>
      </c>
      <c r="CS39" s="670"/>
      <c r="CT39" s="670"/>
      <c r="CU39" s="670"/>
      <c r="CV39" s="670"/>
      <c r="CW39" s="670"/>
      <c r="CX39" s="670"/>
      <c r="CY39" s="671"/>
      <c r="CZ39" s="660">
        <v>2.7</v>
      </c>
      <c r="DA39" s="672"/>
      <c r="DB39" s="672"/>
      <c r="DC39" s="673"/>
      <c r="DD39" s="663">
        <v>3533000</v>
      </c>
      <c r="DE39" s="670"/>
      <c r="DF39" s="670"/>
      <c r="DG39" s="670"/>
      <c r="DH39" s="670"/>
      <c r="DI39" s="670"/>
      <c r="DJ39" s="670"/>
      <c r="DK39" s="671"/>
      <c r="DL39" s="663" t="s">
        <v>233</v>
      </c>
      <c r="DM39" s="670"/>
      <c r="DN39" s="670"/>
      <c r="DO39" s="670"/>
      <c r="DP39" s="670"/>
      <c r="DQ39" s="670"/>
      <c r="DR39" s="670"/>
      <c r="DS39" s="670"/>
      <c r="DT39" s="670"/>
      <c r="DU39" s="670"/>
      <c r="DV39" s="671"/>
      <c r="DW39" s="660" t="s">
        <v>233</v>
      </c>
      <c r="DX39" s="672"/>
      <c r="DY39" s="672"/>
      <c r="DZ39" s="672"/>
      <c r="EA39" s="672"/>
      <c r="EB39" s="672"/>
      <c r="EC39" s="684"/>
    </row>
    <row r="40" spans="2:133" ht="11.25" customHeight="1" x14ac:dyDescent="0.15">
      <c r="B40" s="654" t="s">
        <v>342</v>
      </c>
      <c r="C40" s="655"/>
      <c r="D40" s="655"/>
      <c r="E40" s="655"/>
      <c r="F40" s="655"/>
      <c r="G40" s="655"/>
      <c r="H40" s="655"/>
      <c r="I40" s="655"/>
      <c r="J40" s="655"/>
      <c r="K40" s="655"/>
      <c r="L40" s="655"/>
      <c r="M40" s="655"/>
      <c r="N40" s="655"/>
      <c r="O40" s="655"/>
      <c r="P40" s="655"/>
      <c r="Q40" s="656"/>
      <c r="R40" s="657">
        <v>2655900</v>
      </c>
      <c r="S40" s="658"/>
      <c r="T40" s="658"/>
      <c r="U40" s="658"/>
      <c r="V40" s="658"/>
      <c r="W40" s="658"/>
      <c r="X40" s="658"/>
      <c r="Y40" s="659"/>
      <c r="Z40" s="695">
        <v>1.9</v>
      </c>
      <c r="AA40" s="695"/>
      <c r="AB40" s="695"/>
      <c r="AC40" s="695"/>
      <c r="AD40" s="696" t="s">
        <v>129</v>
      </c>
      <c r="AE40" s="696"/>
      <c r="AF40" s="696"/>
      <c r="AG40" s="696"/>
      <c r="AH40" s="696"/>
      <c r="AI40" s="696"/>
      <c r="AJ40" s="696"/>
      <c r="AK40" s="696"/>
      <c r="AL40" s="660" t="s">
        <v>233</v>
      </c>
      <c r="AM40" s="661"/>
      <c r="AN40" s="661"/>
      <c r="AO40" s="697"/>
      <c r="AQ40" s="690" t="s">
        <v>343</v>
      </c>
      <c r="AR40" s="691"/>
      <c r="AS40" s="691"/>
      <c r="AT40" s="691"/>
      <c r="AU40" s="691"/>
      <c r="AV40" s="691"/>
      <c r="AW40" s="691"/>
      <c r="AX40" s="691"/>
      <c r="AY40" s="692"/>
      <c r="AZ40" s="657" t="s">
        <v>129</v>
      </c>
      <c r="BA40" s="658"/>
      <c r="BB40" s="658"/>
      <c r="BC40" s="658"/>
      <c r="BD40" s="670"/>
      <c r="BE40" s="670"/>
      <c r="BF40" s="693"/>
      <c r="BG40" s="698" t="s">
        <v>344</v>
      </c>
      <c r="BH40" s="699"/>
      <c r="BI40" s="699"/>
      <c r="BJ40" s="699"/>
      <c r="BK40" s="699"/>
      <c r="BL40" s="223"/>
      <c r="BM40" s="655" t="s">
        <v>345</v>
      </c>
      <c r="BN40" s="655"/>
      <c r="BO40" s="655"/>
      <c r="BP40" s="655"/>
      <c r="BQ40" s="655"/>
      <c r="BR40" s="655"/>
      <c r="BS40" s="655"/>
      <c r="BT40" s="655"/>
      <c r="BU40" s="656"/>
      <c r="BV40" s="657">
        <v>104</v>
      </c>
      <c r="BW40" s="658"/>
      <c r="BX40" s="658"/>
      <c r="BY40" s="658"/>
      <c r="BZ40" s="658"/>
      <c r="CA40" s="658"/>
      <c r="CB40" s="694"/>
      <c r="CD40" s="654" t="s">
        <v>346</v>
      </c>
      <c r="CE40" s="655"/>
      <c r="CF40" s="655"/>
      <c r="CG40" s="655"/>
      <c r="CH40" s="655"/>
      <c r="CI40" s="655"/>
      <c r="CJ40" s="655"/>
      <c r="CK40" s="655"/>
      <c r="CL40" s="655"/>
      <c r="CM40" s="655"/>
      <c r="CN40" s="655"/>
      <c r="CO40" s="655"/>
      <c r="CP40" s="655"/>
      <c r="CQ40" s="656"/>
      <c r="CR40" s="657">
        <v>913111</v>
      </c>
      <c r="CS40" s="658"/>
      <c r="CT40" s="658"/>
      <c r="CU40" s="658"/>
      <c r="CV40" s="658"/>
      <c r="CW40" s="658"/>
      <c r="CX40" s="658"/>
      <c r="CY40" s="659"/>
      <c r="CZ40" s="660">
        <v>0.7</v>
      </c>
      <c r="DA40" s="672"/>
      <c r="DB40" s="672"/>
      <c r="DC40" s="673"/>
      <c r="DD40" s="663">
        <v>736771</v>
      </c>
      <c r="DE40" s="658"/>
      <c r="DF40" s="658"/>
      <c r="DG40" s="658"/>
      <c r="DH40" s="658"/>
      <c r="DI40" s="658"/>
      <c r="DJ40" s="658"/>
      <c r="DK40" s="659"/>
      <c r="DL40" s="663" t="s">
        <v>129</v>
      </c>
      <c r="DM40" s="658"/>
      <c r="DN40" s="658"/>
      <c r="DO40" s="658"/>
      <c r="DP40" s="658"/>
      <c r="DQ40" s="658"/>
      <c r="DR40" s="658"/>
      <c r="DS40" s="658"/>
      <c r="DT40" s="658"/>
      <c r="DU40" s="658"/>
      <c r="DV40" s="659"/>
      <c r="DW40" s="660" t="s">
        <v>233</v>
      </c>
      <c r="DX40" s="672"/>
      <c r="DY40" s="672"/>
      <c r="DZ40" s="672"/>
      <c r="EA40" s="672"/>
      <c r="EB40" s="672"/>
      <c r="EC40" s="684"/>
    </row>
    <row r="41" spans="2:133" ht="11.25" customHeight="1" x14ac:dyDescent="0.15">
      <c r="B41" s="638" t="s">
        <v>347</v>
      </c>
      <c r="C41" s="639"/>
      <c r="D41" s="639"/>
      <c r="E41" s="639"/>
      <c r="F41" s="639"/>
      <c r="G41" s="639"/>
      <c r="H41" s="639"/>
      <c r="I41" s="639"/>
      <c r="J41" s="639"/>
      <c r="K41" s="639"/>
      <c r="L41" s="639"/>
      <c r="M41" s="639"/>
      <c r="N41" s="639"/>
      <c r="O41" s="639"/>
      <c r="P41" s="639"/>
      <c r="Q41" s="640"/>
      <c r="R41" s="641">
        <v>140461271</v>
      </c>
      <c r="S41" s="682"/>
      <c r="T41" s="682"/>
      <c r="U41" s="682"/>
      <c r="V41" s="682"/>
      <c r="W41" s="682"/>
      <c r="X41" s="682"/>
      <c r="Y41" s="685"/>
      <c r="Z41" s="686">
        <v>100</v>
      </c>
      <c r="AA41" s="686"/>
      <c r="AB41" s="686"/>
      <c r="AC41" s="686"/>
      <c r="AD41" s="687">
        <v>60064646</v>
      </c>
      <c r="AE41" s="687"/>
      <c r="AF41" s="687"/>
      <c r="AG41" s="687"/>
      <c r="AH41" s="687"/>
      <c r="AI41" s="687"/>
      <c r="AJ41" s="687"/>
      <c r="AK41" s="687"/>
      <c r="AL41" s="644">
        <v>100</v>
      </c>
      <c r="AM41" s="688"/>
      <c r="AN41" s="688"/>
      <c r="AO41" s="689"/>
      <c r="AQ41" s="690" t="s">
        <v>348</v>
      </c>
      <c r="AR41" s="691"/>
      <c r="AS41" s="691"/>
      <c r="AT41" s="691"/>
      <c r="AU41" s="691"/>
      <c r="AV41" s="691"/>
      <c r="AW41" s="691"/>
      <c r="AX41" s="691"/>
      <c r="AY41" s="692"/>
      <c r="AZ41" s="657">
        <v>1421233</v>
      </c>
      <c r="BA41" s="658"/>
      <c r="BB41" s="658"/>
      <c r="BC41" s="658"/>
      <c r="BD41" s="670"/>
      <c r="BE41" s="670"/>
      <c r="BF41" s="693"/>
      <c r="BG41" s="698"/>
      <c r="BH41" s="699"/>
      <c r="BI41" s="699"/>
      <c r="BJ41" s="699"/>
      <c r="BK41" s="699"/>
      <c r="BL41" s="223"/>
      <c r="BM41" s="655" t="s">
        <v>349</v>
      </c>
      <c r="BN41" s="655"/>
      <c r="BO41" s="655"/>
      <c r="BP41" s="655"/>
      <c r="BQ41" s="655"/>
      <c r="BR41" s="655"/>
      <c r="BS41" s="655"/>
      <c r="BT41" s="655"/>
      <c r="BU41" s="656"/>
      <c r="BV41" s="657" t="s">
        <v>233</v>
      </c>
      <c r="BW41" s="658"/>
      <c r="BX41" s="658"/>
      <c r="BY41" s="658"/>
      <c r="BZ41" s="658"/>
      <c r="CA41" s="658"/>
      <c r="CB41" s="694"/>
      <c r="CD41" s="654" t="s">
        <v>350</v>
      </c>
      <c r="CE41" s="655"/>
      <c r="CF41" s="655"/>
      <c r="CG41" s="655"/>
      <c r="CH41" s="655"/>
      <c r="CI41" s="655"/>
      <c r="CJ41" s="655"/>
      <c r="CK41" s="655"/>
      <c r="CL41" s="655"/>
      <c r="CM41" s="655"/>
      <c r="CN41" s="655"/>
      <c r="CO41" s="655"/>
      <c r="CP41" s="655"/>
      <c r="CQ41" s="656"/>
      <c r="CR41" s="657" t="s">
        <v>233</v>
      </c>
      <c r="CS41" s="670"/>
      <c r="CT41" s="670"/>
      <c r="CU41" s="670"/>
      <c r="CV41" s="670"/>
      <c r="CW41" s="670"/>
      <c r="CX41" s="670"/>
      <c r="CY41" s="671"/>
      <c r="CZ41" s="660" t="s">
        <v>233</v>
      </c>
      <c r="DA41" s="672"/>
      <c r="DB41" s="672"/>
      <c r="DC41" s="673"/>
      <c r="DD41" s="663" t="s">
        <v>233</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351</v>
      </c>
      <c r="AR42" s="703"/>
      <c r="AS42" s="703"/>
      <c r="AT42" s="703"/>
      <c r="AU42" s="703"/>
      <c r="AV42" s="703"/>
      <c r="AW42" s="703"/>
      <c r="AX42" s="703"/>
      <c r="AY42" s="704"/>
      <c r="AZ42" s="641">
        <v>6809656</v>
      </c>
      <c r="BA42" s="682"/>
      <c r="BB42" s="682"/>
      <c r="BC42" s="682"/>
      <c r="BD42" s="642"/>
      <c r="BE42" s="642"/>
      <c r="BF42" s="705"/>
      <c r="BG42" s="700"/>
      <c r="BH42" s="701"/>
      <c r="BI42" s="701"/>
      <c r="BJ42" s="701"/>
      <c r="BK42" s="701"/>
      <c r="BL42" s="224"/>
      <c r="BM42" s="639" t="s">
        <v>352</v>
      </c>
      <c r="BN42" s="639"/>
      <c r="BO42" s="639"/>
      <c r="BP42" s="639"/>
      <c r="BQ42" s="639"/>
      <c r="BR42" s="639"/>
      <c r="BS42" s="639"/>
      <c r="BT42" s="639"/>
      <c r="BU42" s="640"/>
      <c r="BV42" s="641">
        <v>291</v>
      </c>
      <c r="BW42" s="682"/>
      <c r="BX42" s="682"/>
      <c r="BY42" s="682"/>
      <c r="BZ42" s="682"/>
      <c r="CA42" s="682"/>
      <c r="CB42" s="683"/>
      <c r="CD42" s="654" t="s">
        <v>353</v>
      </c>
      <c r="CE42" s="655"/>
      <c r="CF42" s="655"/>
      <c r="CG42" s="655"/>
      <c r="CH42" s="655"/>
      <c r="CI42" s="655"/>
      <c r="CJ42" s="655"/>
      <c r="CK42" s="655"/>
      <c r="CL42" s="655"/>
      <c r="CM42" s="655"/>
      <c r="CN42" s="655"/>
      <c r="CO42" s="655"/>
      <c r="CP42" s="655"/>
      <c r="CQ42" s="656"/>
      <c r="CR42" s="657">
        <v>25753045</v>
      </c>
      <c r="CS42" s="670"/>
      <c r="CT42" s="670"/>
      <c r="CU42" s="670"/>
      <c r="CV42" s="670"/>
      <c r="CW42" s="670"/>
      <c r="CX42" s="670"/>
      <c r="CY42" s="671"/>
      <c r="CZ42" s="660">
        <v>19</v>
      </c>
      <c r="DA42" s="672"/>
      <c r="DB42" s="672"/>
      <c r="DC42" s="673"/>
      <c r="DD42" s="663">
        <v>2592134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354</v>
      </c>
      <c r="CD43" s="654" t="s">
        <v>355</v>
      </c>
      <c r="CE43" s="655"/>
      <c r="CF43" s="655"/>
      <c r="CG43" s="655"/>
      <c r="CH43" s="655"/>
      <c r="CI43" s="655"/>
      <c r="CJ43" s="655"/>
      <c r="CK43" s="655"/>
      <c r="CL43" s="655"/>
      <c r="CM43" s="655"/>
      <c r="CN43" s="655"/>
      <c r="CO43" s="655"/>
      <c r="CP43" s="655"/>
      <c r="CQ43" s="656"/>
      <c r="CR43" s="657">
        <v>383879</v>
      </c>
      <c r="CS43" s="670"/>
      <c r="CT43" s="670"/>
      <c r="CU43" s="670"/>
      <c r="CV43" s="670"/>
      <c r="CW43" s="670"/>
      <c r="CX43" s="670"/>
      <c r="CY43" s="671"/>
      <c r="CZ43" s="660">
        <v>0.3</v>
      </c>
      <c r="DA43" s="672"/>
      <c r="DB43" s="672"/>
      <c r="DC43" s="673"/>
      <c r="DD43" s="663">
        <v>383202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356</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303</v>
      </c>
      <c r="CE44" s="677"/>
      <c r="CF44" s="654" t="s">
        <v>357</v>
      </c>
      <c r="CG44" s="655"/>
      <c r="CH44" s="655"/>
      <c r="CI44" s="655"/>
      <c r="CJ44" s="655"/>
      <c r="CK44" s="655"/>
      <c r="CL44" s="655"/>
      <c r="CM44" s="655"/>
      <c r="CN44" s="655"/>
      <c r="CO44" s="655"/>
      <c r="CP44" s="655"/>
      <c r="CQ44" s="656"/>
      <c r="CR44" s="657">
        <v>25753045</v>
      </c>
      <c r="CS44" s="658"/>
      <c r="CT44" s="658"/>
      <c r="CU44" s="658"/>
      <c r="CV44" s="658"/>
      <c r="CW44" s="658"/>
      <c r="CX44" s="658"/>
      <c r="CY44" s="659"/>
      <c r="CZ44" s="660">
        <v>19</v>
      </c>
      <c r="DA44" s="661"/>
      <c r="DB44" s="661"/>
      <c r="DC44" s="662"/>
      <c r="DD44" s="663">
        <v>2592134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358</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359</v>
      </c>
      <c r="CG45" s="655"/>
      <c r="CH45" s="655"/>
      <c r="CI45" s="655"/>
      <c r="CJ45" s="655"/>
      <c r="CK45" s="655"/>
      <c r="CL45" s="655"/>
      <c r="CM45" s="655"/>
      <c r="CN45" s="655"/>
      <c r="CO45" s="655"/>
      <c r="CP45" s="655"/>
      <c r="CQ45" s="656"/>
      <c r="CR45" s="657">
        <v>12668398</v>
      </c>
      <c r="CS45" s="670"/>
      <c r="CT45" s="670"/>
      <c r="CU45" s="670"/>
      <c r="CV45" s="670"/>
      <c r="CW45" s="670"/>
      <c r="CX45" s="670"/>
      <c r="CY45" s="671"/>
      <c r="CZ45" s="660">
        <v>9.4</v>
      </c>
      <c r="DA45" s="672"/>
      <c r="DB45" s="672"/>
      <c r="DC45" s="673"/>
      <c r="DD45" s="663">
        <v>375145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360</v>
      </c>
      <c r="CG46" s="655"/>
      <c r="CH46" s="655"/>
      <c r="CI46" s="655"/>
      <c r="CJ46" s="655"/>
      <c r="CK46" s="655"/>
      <c r="CL46" s="655"/>
      <c r="CM46" s="655"/>
      <c r="CN46" s="655"/>
      <c r="CO46" s="655"/>
      <c r="CP46" s="655"/>
      <c r="CQ46" s="656"/>
      <c r="CR46" s="657">
        <v>13023584</v>
      </c>
      <c r="CS46" s="658"/>
      <c r="CT46" s="658"/>
      <c r="CU46" s="658"/>
      <c r="CV46" s="658"/>
      <c r="CW46" s="658"/>
      <c r="CX46" s="658"/>
      <c r="CY46" s="659"/>
      <c r="CZ46" s="660">
        <v>9.6</v>
      </c>
      <c r="DA46" s="661"/>
      <c r="DB46" s="661"/>
      <c r="DC46" s="662"/>
      <c r="DD46" s="663">
        <v>2197626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361</v>
      </c>
      <c r="CG47" s="655"/>
      <c r="CH47" s="655"/>
      <c r="CI47" s="655"/>
      <c r="CJ47" s="655"/>
      <c r="CK47" s="655"/>
      <c r="CL47" s="655"/>
      <c r="CM47" s="655"/>
      <c r="CN47" s="655"/>
      <c r="CO47" s="655"/>
      <c r="CP47" s="655"/>
      <c r="CQ47" s="656"/>
      <c r="CR47" s="657" t="s">
        <v>233</v>
      </c>
      <c r="CS47" s="670"/>
      <c r="CT47" s="670"/>
      <c r="CU47" s="670"/>
      <c r="CV47" s="670"/>
      <c r="CW47" s="670"/>
      <c r="CX47" s="670"/>
      <c r="CY47" s="671"/>
      <c r="CZ47" s="660" t="s">
        <v>233</v>
      </c>
      <c r="DA47" s="672"/>
      <c r="DB47" s="672"/>
      <c r="DC47" s="673"/>
      <c r="DD47" s="663" t="s">
        <v>233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362</v>
      </c>
      <c r="CG48" s="655"/>
      <c r="CH48" s="655"/>
      <c r="CI48" s="655"/>
      <c r="CJ48" s="655"/>
      <c r="CK48" s="655"/>
      <c r="CL48" s="655"/>
      <c r="CM48" s="655"/>
      <c r="CN48" s="655"/>
      <c r="CO48" s="655"/>
      <c r="CP48" s="655"/>
      <c r="CQ48" s="656"/>
      <c r="CR48" s="657" t="s">
        <v>233</v>
      </c>
      <c r="CS48" s="658"/>
      <c r="CT48" s="658"/>
      <c r="CU48" s="658"/>
      <c r="CV48" s="658"/>
      <c r="CW48" s="658"/>
      <c r="CX48" s="658"/>
      <c r="CY48" s="659"/>
      <c r="CZ48" s="660" t="s">
        <v>233</v>
      </c>
      <c r="DA48" s="661"/>
      <c r="DB48" s="661"/>
      <c r="DC48" s="662"/>
      <c r="DD48" s="663" t="s">
        <v>233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363</v>
      </c>
      <c r="CE49" s="639"/>
      <c r="CF49" s="639"/>
      <c r="CG49" s="639"/>
      <c r="CH49" s="639"/>
      <c r="CI49" s="639"/>
      <c r="CJ49" s="639"/>
      <c r="CK49" s="639"/>
      <c r="CL49" s="639"/>
      <c r="CM49" s="639"/>
      <c r="CN49" s="639"/>
      <c r="CO49" s="639"/>
      <c r="CP49" s="639"/>
      <c r="CQ49" s="640"/>
      <c r="CR49" s="641">
        <v>135235114</v>
      </c>
      <c r="CS49" s="642"/>
      <c r="CT49" s="642"/>
      <c r="CU49" s="642"/>
      <c r="CV49" s="642"/>
      <c r="CW49" s="642"/>
      <c r="CX49" s="642"/>
      <c r="CY49" s="643"/>
      <c r="CZ49" s="644">
        <v>100</v>
      </c>
      <c r="DA49" s="645"/>
      <c r="DB49" s="645"/>
      <c r="DC49" s="646"/>
      <c r="DD49" s="647">
        <v>73303824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Q7e+mbmq7uYnUpswuxrbJAyv23XaxmHLCxHgEFCrzd8K0aH88suygUEoXCb2xpHj1itwNgGoEMc8GnXkY8Wiug==" saltValue="mC9owy7oLcG8rT3lm0JR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364</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365</v>
      </c>
      <c r="DK2" s="1128"/>
      <c r="DL2" s="1128"/>
      <c r="DM2" s="1128"/>
      <c r="DN2" s="1128"/>
      <c r="DO2" s="1129"/>
      <c r="DP2" s="228"/>
      <c r="DQ2" s="1127" t="s">
        <v>366</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367</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368</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369</v>
      </c>
      <c r="B5" s="1032"/>
      <c r="C5" s="1032"/>
      <c r="D5" s="1032"/>
      <c r="E5" s="1032"/>
      <c r="F5" s="1032"/>
      <c r="G5" s="1032"/>
      <c r="H5" s="1032"/>
      <c r="I5" s="1032"/>
      <c r="J5" s="1032"/>
      <c r="K5" s="1032"/>
      <c r="L5" s="1032"/>
      <c r="M5" s="1032"/>
      <c r="N5" s="1032"/>
      <c r="O5" s="1032"/>
      <c r="P5" s="1033"/>
      <c r="Q5" s="1037" t="s">
        <v>370</v>
      </c>
      <c r="R5" s="1038"/>
      <c r="S5" s="1038"/>
      <c r="T5" s="1038"/>
      <c r="U5" s="1039"/>
      <c r="V5" s="1037" t="s">
        <v>371</v>
      </c>
      <c r="W5" s="1038"/>
      <c r="X5" s="1038"/>
      <c r="Y5" s="1038"/>
      <c r="Z5" s="1039"/>
      <c r="AA5" s="1037" t="s">
        <v>372</v>
      </c>
      <c r="AB5" s="1038"/>
      <c r="AC5" s="1038"/>
      <c r="AD5" s="1038"/>
      <c r="AE5" s="1038"/>
      <c r="AF5" s="1130" t="s">
        <v>373</v>
      </c>
      <c r="AG5" s="1038"/>
      <c r="AH5" s="1038"/>
      <c r="AI5" s="1038"/>
      <c r="AJ5" s="1051"/>
      <c r="AK5" s="1038" t="s">
        <v>374</v>
      </c>
      <c r="AL5" s="1038"/>
      <c r="AM5" s="1038"/>
      <c r="AN5" s="1038"/>
      <c r="AO5" s="1039"/>
      <c r="AP5" s="1037" t="s">
        <v>375</v>
      </c>
      <c r="AQ5" s="1038"/>
      <c r="AR5" s="1038"/>
      <c r="AS5" s="1038"/>
      <c r="AT5" s="1039"/>
      <c r="AU5" s="1037" t="s">
        <v>376</v>
      </c>
      <c r="AV5" s="1038"/>
      <c r="AW5" s="1038"/>
      <c r="AX5" s="1038"/>
      <c r="AY5" s="1051"/>
      <c r="AZ5" s="232"/>
      <c r="BA5" s="232"/>
      <c r="BB5" s="232"/>
      <c r="BC5" s="232"/>
      <c r="BD5" s="232"/>
      <c r="BE5" s="233"/>
      <c r="BF5" s="233"/>
      <c r="BG5" s="233"/>
      <c r="BH5" s="233"/>
      <c r="BI5" s="233"/>
      <c r="BJ5" s="233"/>
      <c r="BK5" s="233"/>
      <c r="BL5" s="233"/>
      <c r="BM5" s="233"/>
      <c r="BN5" s="233"/>
      <c r="BO5" s="233"/>
      <c r="BP5" s="233"/>
      <c r="BQ5" s="1031" t="s">
        <v>377</v>
      </c>
      <c r="BR5" s="1032"/>
      <c r="BS5" s="1032"/>
      <c r="BT5" s="1032"/>
      <c r="BU5" s="1032"/>
      <c r="BV5" s="1032"/>
      <c r="BW5" s="1032"/>
      <c r="BX5" s="1032"/>
      <c r="BY5" s="1032"/>
      <c r="BZ5" s="1032"/>
      <c r="CA5" s="1032"/>
      <c r="CB5" s="1032"/>
      <c r="CC5" s="1032"/>
      <c r="CD5" s="1032"/>
      <c r="CE5" s="1032"/>
      <c r="CF5" s="1032"/>
      <c r="CG5" s="1033"/>
      <c r="CH5" s="1037" t="s">
        <v>378</v>
      </c>
      <c r="CI5" s="1038"/>
      <c r="CJ5" s="1038"/>
      <c r="CK5" s="1038"/>
      <c r="CL5" s="1039"/>
      <c r="CM5" s="1037" t="s">
        <v>379</v>
      </c>
      <c r="CN5" s="1038"/>
      <c r="CO5" s="1038"/>
      <c r="CP5" s="1038"/>
      <c r="CQ5" s="1039"/>
      <c r="CR5" s="1037" t="s">
        <v>380</v>
      </c>
      <c r="CS5" s="1038"/>
      <c r="CT5" s="1038"/>
      <c r="CU5" s="1038"/>
      <c r="CV5" s="1039"/>
      <c r="CW5" s="1037" t="s">
        <v>381</v>
      </c>
      <c r="CX5" s="1038"/>
      <c r="CY5" s="1038"/>
      <c r="CZ5" s="1038"/>
      <c r="DA5" s="1039"/>
      <c r="DB5" s="1037" t="s">
        <v>382</v>
      </c>
      <c r="DC5" s="1038"/>
      <c r="DD5" s="1038"/>
      <c r="DE5" s="1038"/>
      <c r="DF5" s="1039"/>
      <c r="DG5" s="1120" t="s">
        <v>383</v>
      </c>
      <c r="DH5" s="1121"/>
      <c r="DI5" s="1121"/>
      <c r="DJ5" s="1121"/>
      <c r="DK5" s="1122"/>
      <c r="DL5" s="1120" t="s">
        <v>384</v>
      </c>
      <c r="DM5" s="1121"/>
      <c r="DN5" s="1121"/>
      <c r="DO5" s="1121"/>
      <c r="DP5" s="1122"/>
      <c r="DQ5" s="1037" t="s">
        <v>385</v>
      </c>
      <c r="DR5" s="1038"/>
      <c r="DS5" s="1038"/>
      <c r="DT5" s="1038"/>
      <c r="DU5" s="1039"/>
      <c r="DV5" s="1037" t="s">
        <v>376</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386</v>
      </c>
      <c r="C7" s="1084"/>
      <c r="D7" s="1084"/>
      <c r="E7" s="1084"/>
      <c r="F7" s="1084"/>
      <c r="G7" s="1084"/>
      <c r="H7" s="1084"/>
      <c r="I7" s="1084"/>
      <c r="J7" s="1084"/>
      <c r="K7" s="1084"/>
      <c r="L7" s="1084"/>
      <c r="M7" s="1084"/>
      <c r="N7" s="1084"/>
      <c r="O7" s="1084"/>
      <c r="P7" s="1085"/>
      <c r="Q7" s="1138">
        <v>140902</v>
      </c>
      <c r="R7" s="1139"/>
      <c r="S7" s="1139"/>
      <c r="T7" s="1139"/>
      <c r="U7" s="1139"/>
      <c r="V7" s="1139">
        <v>135703</v>
      </c>
      <c r="W7" s="1139"/>
      <c r="X7" s="1139"/>
      <c r="Y7" s="1139"/>
      <c r="Z7" s="1139"/>
      <c r="AA7" s="1139">
        <v>5199</v>
      </c>
      <c r="AB7" s="1139"/>
      <c r="AC7" s="1139"/>
      <c r="AD7" s="1139"/>
      <c r="AE7" s="1140"/>
      <c r="AF7" s="1141">
        <v>4232</v>
      </c>
      <c r="AG7" s="1142"/>
      <c r="AH7" s="1142"/>
      <c r="AI7" s="1142"/>
      <c r="AJ7" s="1143"/>
      <c r="AK7" s="1144">
        <v>2090</v>
      </c>
      <c r="AL7" s="1145"/>
      <c r="AM7" s="1145"/>
      <c r="AN7" s="1145"/>
      <c r="AO7" s="1145"/>
      <c r="AP7" s="1145">
        <v>148485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603</v>
      </c>
      <c r="BT7" s="1136"/>
      <c r="BU7" s="1136"/>
      <c r="BV7" s="1136"/>
      <c r="BW7" s="1136"/>
      <c r="BX7" s="1136"/>
      <c r="BY7" s="1136"/>
      <c r="BZ7" s="1136"/>
      <c r="CA7" s="1136"/>
      <c r="CB7" s="1136"/>
      <c r="CC7" s="1136"/>
      <c r="CD7" s="1136"/>
      <c r="CE7" s="1136"/>
      <c r="CF7" s="1136"/>
      <c r="CG7" s="1148"/>
      <c r="CH7" s="1132">
        <v>-2</v>
      </c>
      <c r="CI7" s="1133"/>
      <c r="CJ7" s="1133"/>
      <c r="CK7" s="1133"/>
      <c r="CL7" s="1134"/>
      <c r="CM7" s="1132">
        <v>253</v>
      </c>
      <c r="CN7" s="1133"/>
      <c r="CO7" s="1133"/>
      <c r="CP7" s="1133"/>
      <c r="CQ7" s="1134"/>
      <c r="CR7" s="1132">
        <v>65</v>
      </c>
      <c r="CS7" s="1133"/>
      <c r="CT7" s="1133"/>
      <c r="CU7" s="1133"/>
      <c r="CV7" s="1134"/>
      <c r="CW7" s="1132">
        <v>32</v>
      </c>
      <c r="CX7" s="1133"/>
      <c r="CY7" s="1133"/>
      <c r="CZ7" s="1133"/>
      <c r="DA7" s="1134"/>
      <c r="DB7" s="1132">
        <v>0</v>
      </c>
      <c r="DC7" s="1133"/>
      <c r="DD7" s="1133"/>
      <c r="DE7" s="1133"/>
      <c r="DF7" s="1134"/>
      <c r="DG7" s="1132">
        <v>0</v>
      </c>
      <c r="DH7" s="1133"/>
      <c r="DI7" s="1133"/>
      <c r="DJ7" s="1133"/>
      <c r="DK7" s="1134"/>
      <c r="DL7" s="1132">
        <v>0</v>
      </c>
      <c r="DM7" s="1133"/>
      <c r="DN7" s="1133"/>
      <c r="DO7" s="1133"/>
      <c r="DP7" s="1134"/>
      <c r="DQ7" s="1132">
        <v>0</v>
      </c>
      <c r="DR7" s="1133"/>
      <c r="DS7" s="1133"/>
      <c r="DT7" s="1133"/>
      <c r="DU7" s="1134"/>
      <c r="DV7" s="1135"/>
      <c r="DW7" s="1136"/>
      <c r="DX7" s="1136"/>
      <c r="DY7" s="1136"/>
      <c r="DZ7" s="1137"/>
      <c r="EA7" s="234"/>
    </row>
    <row r="8" spans="1:131" s="235" customFormat="1" ht="26.25" customHeight="1" x14ac:dyDescent="0.15">
      <c r="A8" s="238">
        <v>2</v>
      </c>
      <c r="B8" s="1066" t="s">
        <v>387</v>
      </c>
      <c r="C8" s="1067"/>
      <c r="D8" s="1067"/>
      <c r="E8" s="1067"/>
      <c r="F8" s="1067"/>
      <c r="G8" s="1067"/>
      <c r="H8" s="1067"/>
      <c r="I8" s="1067"/>
      <c r="J8" s="1067"/>
      <c r="K8" s="1067"/>
      <c r="L8" s="1067"/>
      <c r="M8" s="1067"/>
      <c r="N8" s="1067"/>
      <c r="O8" s="1067"/>
      <c r="P8" s="1068"/>
      <c r="Q8" s="1074">
        <v>209</v>
      </c>
      <c r="R8" s="1075"/>
      <c r="S8" s="1075"/>
      <c r="T8" s="1075"/>
      <c r="U8" s="1075"/>
      <c r="V8" s="1075">
        <v>209</v>
      </c>
      <c r="W8" s="1075"/>
      <c r="X8" s="1075"/>
      <c r="Y8" s="1075"/>
      <c r="Z8" s="1075"/>
      <c r="AA8" s="1075">
        <v>0</v>
      </c>
      <c r="AB8" s="1075"/>
      <c r="AC8" s="1075"/>
      <c r="AD8" s="1075"/>
      <c r="AE8" s="1076"/>
      <c r="AF8" s="1071" t="s">
        <v>388</v>
      </c>
      <c r="AG8" s="1072"/>
      <c r="AH8" s="1072"/>
      <c r="AI8" s="1072"/>
      <c r="AJ8" s="1073"/>
      <c r="AK8" s="1116">
        <v>209</v>
      </c>
      <c r="AL8" s="1117"/>
      <c r="AM8" s="1117"/>
      <c r="AN8" s="1117"/>
      <c r="AO8" s="1117"/>
      <c r="AP8" s="1117">
        <v>513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604</v>
      </c>
      <c r="BT8" s="1029"/>
      <c r="BU8" s="1029"/>
      <c r="BV8" s="1029"/>
      <c r="BW8" s="1029"/>
      <c r="BX8" s="1029"/>
      <c r="BY8" s="1029"/>
      <c r="BZ8" s="1029"/>
      <c r="CA8" s="1029"/>
      <c r="CB8" s="1029"/>
      <c r="CC8" s="1029"/>
      <c r="CD8" s="1029"/>
      <c r="CE8" s="1029"/>
      <c r="CF8" s="1029"/>
      <c r="CG8" s="1050"/>
      <c r="CH8" s="1025">
        <v>-3</v>
      </c>
      <c r="CI8" s="1026"/>
      <c r="CJ8" s="1026"/>
      <c r="CK8" s="1026"/>
      <c r="CL8" s="1027"/>
      <c r="CM8" s="1025">
        <v>83</v>
      </c>
      <c r="CN8" s="1026"/>
      <c r="CO8" s="1026"/>
      <c r="CP8" s="1026"/>
      <c r="CQ8" s="1027"/>
      <c r="CR8" s="1025">
        <v>50</v>
      </c>
      <c r="CS8" s="1026"/>
      <c r="CT8" s="1026"/>
      <c r="CU8" s="1026"/>
      <c r="CV8" s="1027"/>
      <c r="CW8" s="1025">
        <v>30</v>
      </c>
      <c r="CX8" s="1026"/>
      <c r="CY8" s="1026"/>
      <c r="CZ8" s="1026"/>
      <c r="DA8" s="1027"/>
      <c r="DB8" s="1025">
        <v>0</v>
      </c>
      <c r="DC8" s="1026"/>
      <c r="DD8" s="1026"/>
      <c r="DE8" s="1026"/>
      <c r="DF8" s="1027"/>
      <c r="DG8" s="1025">
        <v>0</v>
      </c>
      <c r="DH8" s="1026"/>
      <c r="DI8" s="1026"/>
      <c r="DJ8" s="1026"/>
      <c r="DK8" s="1027"/>
      <c r="DL8" s="1025">
        <v>0</v>
      </c>
      <c r="DM8" s="1026"/>
      <c r="DN8" s="1026"/>
      <c r="DO8" s="1026"/>
      <c r="DP8" s="1027"/>
      <c r="DQ8" s="1025">
        <v>0</v>
      </c>
      <c r="DR8" s="1026"/>
      <c r="DS8" s="1026"/>
      <c r="DT8" s="1026"/>
      <c r="DU8" s="1027"/>
      <c r="DV8" s="1028"/>
      <c r="DW8" s="1029"/>
      <c r="DX8" s="1029"/>
      <c r="DY8" s="1029"/>
      <c r="DZ8" s="1030"/>
      <c r="EA8" s="234"/>
    </row>
    <row r="9" spans="1:131" s="235" customFormat="1" ht="26.25" customHeight="1" x14ac:dyDescent="0.15">
      <c r="A9" s="238">
        <v>3</v>
      </c>
      <c r="B9" s="1066" t="s">
        <v>389</v>
      </c>
      <c r="C9" s="1067"/>
      <c r="D9" s="1067"/>
      <c r="E9" s="1067"/>
      <c r="F9" s="1067"/>
      <c r="G9" s="1067"/>
      <c r="H9" s="1067"/>
      <c r="I9" s="1067"/>
      <c r="J9" s="1067"/>
      <c r="K9" s="1067"/>
      <c r="L9" s="1067"/>
      <c r="M9" s="1067"/>
      <c r="N9" s="1067"/>
      <c r="O9" s="1067"/>
      <c r="P9" s="1068"/>
      <c r="Q9" s="1074">
        <v>29</v>
      </c>
      <c r="R9" s="1075"/>
      <c r="S9" s="1075"/>
      <c r="T9" s="1075"/>
      <c r="U9" s="1075"/>
      <c r="V9" s="1075">
        <v>2</v>
      </c>
      <c r="W9" s="1075"/>
      <c r="X9" s="1075"/>
      <c r="Y9" s="1075"/>
      <c r="Z9" s="1075"/>
      <c r="AA9" s="1075">
        <v>27</v>
      </c>
      <c r="AB9" s="1075"/>
      <c r="AC9" s="1075"/>
      <c r="AD9" s="1075"/>
      <c r="AE9" s="1076"/>
      <c r="AF9" s="1071">
        <v>27</v>
      </c>
      <c r="AG9" s="1072"/>
      <c r="AH9" s="1072"/>
      <c r="AI9" s="1072"/>
      <c r="AJ9" s="1073"/>
      <c r="AK9" s="1116">
        <v>0</v>
      </c>
      <c r="AL9" s="1117"/>
      <c r="AM9" s="1117"/>
      <c r="AN9" s="1117"/>
      <c r="AO9" s="1117"/>
      <c r="AP9" s="1117">
        <v>0</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605</v>
      </c>
      <c r="BT9" s="1029"/>
      <c r="BU9" s="1029"/>
      <c r="BV9" s="1029"/>
      <c r="BW9" s="1029"/>
      <c r="BX9" s="1029"/>
      <c r="BY9" s="1029"/>
      <c r="BZ9" s="1029"/>
      <c r="CA9" s="1029"/>
      <c r="CB9" s="1029"/>
      <c r="CC9" s="1029"/>
      <c r="CD9" s="1029"/>
      <c r="CE9" s="1029"/>
      <c r="CF9" s="1029"/>
      <c r="CG9" s="1050"/>
      <c r="CH9" s="1025">
        <v>28</v>
      </c>
      <c r="CI9" s="1026"/>
      <c r="CJ9" s="1026"/>
      <c r="CK9" s="1026"/>
      <c r="CL9" s="1027"/>
      <c r="CM9" s="1025">
        <v>348</v>
      </c>
      <c r="CN9" s="1026"/>
      <c r="CO9" s="1026"/>
      <c r="CP9" s="1026"/>
      <c r="CQ9" s="1027"/>
      <c r="CR9" s="1025">
        <v>50</v>
      </c>
      <c r="CS9" s="1026"/>
      <c r="CT9" s="1026"/>
      <c r="CU9" s="1026"/>
      <c r="CV9" s="1027"/>
      <c r="CW9" s="1025">
        <v>32</v>
      </c>
      <c r="CX9" s="1026"/>
      <c r="CY9" s="1026"/>
      <c r="CZ9" s="1026"/>
      <c r="DA9" s="1027"/>
      <c r="DB9" s="1025">
        <v>0</v>
      </c>
      <c r="DC9" s="1026"/>
      <c r="DD9" s="1026"/>
      <c r="DE9" s="1026"/>
      <c r="DF9" s="1027"/>
      <c r="DG9" s="1025">
        <v>0</v>
      </c>
      <c r="DH9" s="1026"/>
      <c r="DI9" s="1026"/>
      <c r="DJ9" s="1026"/>
      <c r="DK9" s="1027"/>
      <c r="DL9" s="1025">
        <v>0</v>
      </c>
      <c r="DM9" s="1026"/>
      <c r="DN9" s="1026"/>
      <c r="DO9" s="1026"/>
      <c r="DP9" s="1027"/>
      <c r="DQ9" s="1025">
        <v>0</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606</v>
      </c>
      <c r="BT10" s="1029"/>
      <c r="BU10" s="1029"/>
      <c r="BV10" s="1029"/>
      <c r="BW10" s="1029"/>
      <c r="BX10" s="1029"/>
      <c r="BY10" s="1029"/>
      <c r="BZ10" s="1029"/>
      <c r="CA10" s="1029"/>
      <c r="CB10" s="1029"/>
      <c r="CC10" s="1029"/>
      <c r="CD10" s="1029"/>
      <c r="CE10" s="1029"/>
      <c r="CF10" s="1029"/>
      <c r="CG10" s="1050"/>
      <c r="CH10" s="1025">
        <v>0</v>
      </c>
      <c r="CI10" s="1026"/>
      <c r="CJ10" s="1026"/>
      <c r="CK10" s="1026"/>
      <c r="CL10" s="1027"/>
      <c r="CM10" s="1025">
        <v>121</v>
      </c>
      <c r="CN10" s="1026"/>
      <c r="CO10" s="1026"/>
      <c r="CP10" s="1026"/>
      <c r="CQ10" s="1027"/>
      <c r="CR10" s="1025">
        <v>100</v>
      </c>
      <c r="CS10" s="1026"/>
      <c r="CT10" s="1026"/>
      <c r="CU10" s="1026"/>
      <c r="CV10" s="1027"/>
      <c r="CW10" s="1025">
        <v>41</v>
      </c>
      <c r="CX10" s="1026"/>
      <c r="CY10" s="1026"/>
      <c r="CZ10" s="1026"/>
      <c r="DA10" s="1027"/>
      <c r="DB10" s="1025">
        <v>0</v>
      </c>
      <c r="DC10" s="1026"/>
      <c r="DD10" s="1026"/>
      <c r="DE10" s="1026"/>
      <c r="DF10" s="1027"/>
      <c r="DG10" s="1025">
        <v>0</v>
      </c>
      <c r="DH10" s="1026"/>
      <c r="DI10" s="1026"/>
      <c r="DJ10" s="1026"/>
      <c r="DK10" s="1027"/>
      <c r="DL10" s="1025">
        <v>0</v>
      </c>
      <c r="DM10" s="1026"/>
      <c r="DN10" s="1026"/>
      <c r="DO10" s="1026"/>
      <c r="DP10" s="1027"/>
      <c r="DQ10" s="1025">
        <v>0</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607</v>
      </c>
      <c r="BT11" s="1029"/>
      <c r="BU11" s="1029"/>
      <c r="BV11" s="1029"/>
      <c r="BW11" s="1029"/>
      <c r="BX11" s="1029"/>
      <c r="BY11" s="1029"/>
      <c r="BZ11" s="1029"/>
      <c r="CA11" s="1029"/>
      <c r="CB11" s="1029"/>
      <c r="CC11" s="1029"/>
      <c r="CD11" s="1029"/>
      <c r="CE11" s="1029"/>
      <c r="CF11" s="1029"/>
      <c r="CG11" s="1050"/>
      <c r="CH11" s="1025">
        <v>22</v>
      </c>
      <c r="CI11" s="1026"/>
      <c r="CJ11" s="1026"/>
      <c r="CK11" s="1026"/>
      <c r="CL11" s="1027"/>
      <c r="CM11" s="1025">
        <v>138</v>
      </c>
      <c r="CN11" s="1026"/>
      <c r="CO11" s="1026"/>
      <c r="CP11" s="1026"/>
      <c r="CQ11" s="1027"/>
      <c r="CR11" s="1025">
        <v>30</v>
      </c>
      <c r="CS11" s="1026"/>
      <c r="CT11" s="1026"/>
      <c r="CU11" s="1026"/>
      <c r="CV11" s="1027"/>
      <c r="CW11" s="1025">
        <v>52</v>
      </c>
      <c r="CX11" s="1026"/>
      <c r="CY11" s="1026"/>
      <c r="CZ11" s="1026"/>
      <c r="DA11" s="1027"/>
      <c r="DB11" s="1025">
        <v>0</v>
      </c>
      <c r="DC11" s="1026"/>
      <c r="DD11" s="1026"/>
      <c r="DE11" s="1026"/>
      <c r="DF11" s="1027"/>
      <c r="DG11" s="1025">
        <v>0</v>
      </c>
      <c r="DH11" s="1026"/>
      <c r="DI11" s="1026"/>
      <c r="DJ11" s="1026"/>
      <c r="DK11" s="1027"/>
      <c r="DL11" s="1025">
        <v>0</v>
      </c>
      <c r="DM11" s="1026"/>
      <c r="DN11" s="1026"/>
      <c r="DO11" s="1026"/>
      <c r="DP11" s="1027"/>
      <c r="DQ11" s="1025">
        <v>0</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608</v>
      </c>
      <c r="BT12" s="1029"/>
      <c r="BU12" s="1029"/>
      <c r="BV12" s="1029"/>
      <c r="BW12" s="1029"/>
      <c r="BX12" s="1029"/>
      <c r="BY12" s="1029"/>
      <c r="BZ12" s="1029"/>
      <c r="CA12" s="1029"/>
      <c r="CB12" s="1029"/>
      <c r="CC12" s="1029"/>
      <c r="CD12" s="1029"/>
      <c r="CE12" s="1029"/>
      <c r="CF12" s="1029"/>
      <c r="CG12" s="1050"/>
      <c r="CH12" s="1025">
        <v>44</v>
      </c>
      <c r="CI12" s="1026"/>
      <c r="CJ12" s="1026"/>
      <c r="CK12" s="1026"/>
      <c r="CL12" s="1027"/>
      <c r="CM12" s="1025">
        <v>460</v>
      </c>
      <c r="CN12" s="1026"/>
      <c r="CO12" s="1026"/>
      <c r="CP12" s="1026"/>
      <c r="CQ12" s="1027"/>
      <c r="CR12" s="1025">
        <v>100</v>
      </c>
      <c r="CS12" s="1026"/>
      <c r="CT12" s="1026"/>
      <c r="CU12" s="1026"/>
      <c r="CV12" s="1027"/>
      <c r="CW12" s="1025">
        <v>569</v>
      </c>
      <c r="CX12" s="1026"/>
      <c r="CY12" s="1026"/>
      <c r="CZ12" s="1026"/>
      <c r="DA12" s="1027"/>
      <c r="DB12" s="1025">
        <v>0</v>
      </c>
      <c r="DC12" s="1026"/>
      <c r="DD12" s="1026"/>
      <c r="DE12" s="1026"/>
      <c r="DF12" s="1027"/>
      <c r="DG12" s="1025">
        <v>0</v>
      </c>
      <c r="DH12" s="1026"/>
      <c r="DI12" s="1026"/>
      <c r="DJ12" s="1026"/>
      <c r="DK12" s="1027"/>
      <c r="DL12" s="1025">
        <v>0</v>
      </c>
      <c r="DM12" s="1026"/>
      <c r="DN12" s="1026"/>
      <c r="DO12" s="1026"/>
      <c r="DP12" s="1027"/>
      <c r="DQ12" s="1025">
        <v>0</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609</v>
      </c>
      <c r="BT13" s="1029"/>
      <c r="BU13" s="1029"/>
      <c r="BV13" s="1029"/>
      <c r="BW13" s="1029"/>
      <c r="BX13" s="1029"/>
      <c r="BY13" s="1029"/>
      <c r="BZ13" s="1029"/>
      <c r="CA13" s="1029"/>
      <c r="CB13" s="1029"/>
      <c r="CC13" s="1029"/>
      <c r="CD13" s="1029"/>
      <c r="CE13" s="1029"/>
      <c r="CF13" s="1029"/>
      <c r="CG13" s="1050"/>
      <c r="CH13" s="1025">
        <v>2</v>
      </c>
      <c r="CI13" s="1026"/>
      <c r="CJ13" s="1026"/>
      <c r="CK13" s="1026"/>
      <c r="CL13" s="1027"/>
      <c r="CM13" s="1025">
        <v>73</v>
      </c>
      <c r="CN13" s="1026"/>
      <c r="CO13" s="1026"/>
      <c r="CP13" s="1026"/>
      <c r="CQ13" s="1027"/>
      <c r="CR13" s="1025">
        <v>50</v>
      </c>
      <c r="CS13" s="1026"/>
      <c r="CT13" s="1026"/>
      <c r="CU13" s="1026"/>
      <c r="CV13" s="1027"/>
      <c r="CW13" s="1025">
        <v>18</v>
      </c>
      <c r="CX13" s="1026"/>
      <c r="CY13" s="1026"/>
      <c r="CZ13" s="1026"/>
      <c r="DA13" s="1027"/>
      <c r="DB13" s="1025">
        <v>0</v>
      </c>
      <c r="DC13" s="1026"/>
      <c r="DD13" s="1026"/>
      <c r="DE13" s="1026"/>
      <c r="DF13" s="1027"/>
      <c r="DG13" s="1025">
        <v>0</v>
      </c>
      <c r="DH13" s="1026"/>
      <c r="DI13" s="1026"/>
      <c r="DJ13" s="1026"/>
      <c r="DK13" s="1027"/>
      <c r="DL13" s="1025">
        <v>0</v>
      </c>
      <c r="DM13" s="1026"/>
      <c r="DN13" s="1026"/>
      <c r="DO13" s="1026"/>
      <c r="DP13" s="1027"/>
      <c r="DQ13" s="1025">
        <v>0</v>
      </c>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t="s">
        <v>610</v>
      </c>
      <c r="BT14" s="1029"/>
      <c r="BU14" s="1029"/>
      <c r="BV14" s="1029"/>
      <c r="BW14" s="1029"/>
      <c r="BX14" s="1029"/>
      <c r="BY14" s="1029"/>
      <c r="BZ14" s="1029"/>
      <c r="CA14" s="1029"/>
      <c r="CB14" s="1029"/>
      <c r="CC14" s="1029"/>
      <c r="CD14" s="1029"/>
      <c r="CE14" s="1029"/>
      <c r="CF14" s="1029"/>
      <c r="CG14" s="1050"/>
      <c r="CH14" s="1025">
        <v>-1</v>
      </c>
      <c r="CI14" s="1026"/>
      <c r="CJ14" s="1026"/>
      <c r="CK14" s="1026"/>
      <c r="CL14" s="1027"/>
      <c r="CM14" s="1025">
        <v>421</v>
      </c>
      <c r="CN14" s="1026"/>
      <c r="CO14" s="1026"/>
      <c r="CP14" s="1026"/>
      <c r="CQ14" s="1027"/>
      <c r="CR14" s="1025">
        <v>50</v>
      </c>
      <c r="CS14" s="1026"/>
      <c r="CT14" s="1026"/>
      <c r="CU14" s="1026"/>
      <c r="CV14" s="1027"/>
      <c r="CW14" s="1025">
        <v>0</v>
      </c>
      <c r="CX14" s="1026"/>
      <c r="CY14" s="1026"/>
      <c r="CZ14" s="1026"/>
      <c r="DA14" s="1027"/>
      <c r="DB14" s="1025">
        <v>0</v>
      </c>
      <c r="DC14" s="1026"/>
      <c r="DD14" s="1026"/>
      <c r="DE14" s="1026"/>
      <c r="DF14" s="1027"/>
      <c r="DG14" s="1025">
        <v>0</v>
      </c>
      <c r="DH14" s="1026"/>
      <c r="DI14" s="1026"/>
      <c r="DJ14" s="1026"/>
      <c r="DK14" s="1027"/>
      <c r="DL14" s="1025">
        <v>0</v>
      </c>
      <c r="DM14" s="1026"/>
      <c r="DN14" s="1026"/>
      <c r="DO14" s="1026"/>
      <c r="DP14" s="1027"/>
      <c r="DQ14" s="1025">
        <v>0</v>
      </c>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5.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391</v>
      </c>
      <c r="B23" s="973" t="s">
        <v>392</v>
      </c>
      <c r="C23" s="974"/>
      <c r="D23" s="974"/>
      <c r="E23" s="974"/>
      <c r="F23" s="974"/>
      <c r="G23" s="974"/>
      <c r="H23" s="974"/>
      <c r="I23" s="974"/>
      <c r="J23" s="974"/>
      <c r="K23" s="974"/>
      <c r="L23" s="974"/>
      <c r="M23" s="974"/>
      <c r="N23" s="974"/>
      <c r="O23" s="974"/>
      <c r="P23" s="984"/>
      <c r="Q23" s="1103">
        <v>140931</v>
      </c>
      <c r="R23" s="1097"/>
      <c r="S23" s="1097"/>
      <c r="T23" s="1097"/>
      <c r="U23" s="1097"/>
      <c r="V23" s="1097">
        <v>135705</v>
      </c>
      <c r="W23" s="1097"/>
      <c r="X23" s="1097"/>
      <c r="Y23" s="1097"/>
      <c r="Z23" s="1097"/>
      <c r="AA23" s="1097">
        <v>5226</v>
      </c>
      <c r="AB23" s="1097"/>
      <c r="AC23" s="1097"/>
      <c r="AD23" s="1097"/>
      <c r="AE23" s="1104"/>
      <c r="AF23" s="1105">
        <v>4259</v>
      </c>
      <c r="AG23" s="1097"/>
      <c r="AH23" s="1097"/>
      <c r="AI23" s="1097"/>
      <c r="AJ23" s="1106"/>
      <c r="AK23" s="1107"/>
      <c r="AL23" s="1108"/>
      <c r="AM23" s="1108"/>
      <c r="AN23" s="1108"/>
      <c r="AO23" s="1108"/>
      <c r="AP23" s="1097">
        <v>148998</v>
      </c>
      <c r="AQ23" s="1097"/>
      <c r="AR23" s="1097"/>
      <c r="AS23" s="1097"/>
      <c r="AT23" s="1097"/>
      <c r="AU23" s="1098"/>
      <c r="AV23" s="1098"/>
      <c r="AW23" s="1098"/>
      <c r="AX23" s="1098"/>
      <c r="AY23" s="1099"/>
      <c r="AZ23" s="1100" t="s">
        <v>393</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394</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395</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369</v>
      </c>
      <c r="B26" s="1032"/>
      <c r="C26" s="1032"/>
      <c r="D26" s="1032"/>
      <c r="E26" s="1032"/>
      <c r="F26" s="1032"/>
      <c r="G26" s="1032"/>
      <c r="H26" s="1032"/>
      <c r="I26" s="1032"/>
      <c r="J26" s="1032"/>
      <c r="K26" s="1032"/>
      <c r="L26" s="1032"/>
      <c r="M26" s="1032"/>
      <c r="N26" s="1032"/>
      <c r="O26" s="1032"/>
      <c r="P26" s="1033"/>
      <c r="Q26" s="1037" t="s">
        <v>396</v>
      </c>
      <c r="R26" s="1038"/>
      <c r="S26" s="1038"/>
      <c r="T26" s="1038"/>
      <c r="U26" s="1039"/>
      <c r="V26" s="1037" t="s">
        <v>397</v>
      </c>
      <c r="W26" s="1038"/>
      <c r="X26" s="1038"/>
      <c r="Y26" s="1038"/>
      <c r="Z26" s="1039"/>
      <c r="AA26" s="1037" t="s">
        <v>398</v>
      </c>
      <c r="AB26" s="1038"/>
      <c r="AC26" s="1038"/>
      <c r="AD26" s="1038"/>
      <c r="AE26" s="1038"/>
      <c r="AF26" s="1091" t="s">
        <v>399</v>
      </c>
      <c r="AG26" s="1044"/>
      <c r="AH26" s="1044"/>
      <c r="AI26" s="1044"/>
      <c r="AJ26" s="1092"/>
      <c r="AK26" s="1038" t="s">
        <v>400</v>
      </c>
      <c r="AL26" s="1038"/>
      <c r="AM26" s="1038"/>
      <c r="AN26" s="1038"/>
      <c r="AO26" s="1039"/>
      <c r="AP26" s="1037" t="s">
        <v>401</v>
      </c>
      <c r="AQ26" s="1038"/>
      <c r="AR26" s="1038"/>
      <c r="AS26" s="1038"/>
      <c r="AT26" s="1039"/>
      <c r="AU26" s="1037" t="s">
        <v>402</v>
      </c>
      <c r="AV26" s="1038"/>
      <c r="AW26" s="1038"/>
      <c r="AX26" s="1038"/>
      <c r="AY26" s="1039"/>
      <c r="AZ26" s="1037" t="s">
        <v>403</v>
      </c>
      <c r="BA26" s="1038"/>
      <c r="BB26" s="1038"/>
      <c r="BC26" s="1038"/>
      <c r="BD26" s="1039"/>
      <c r="BE26" s="1037" t="s">
        <v>376</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404</v>
      </c>
      <c r="C28" s="1084"/>
      <c r="D28" s="1084"/>
      <c r="E28" s="1084"/>
      <c r="F28" s="1084"/>
      <c r="G28" s="1084"/>
      <c r="H28" s="1084"/>
      <c r="I28" s="1084"/>
      <c r="J28" s="1084"/>
      <c r="K28" s="1084"/>
      <c r="L28" s="1084"/>
      <c r="M28" s="1084"/>
      <c r="N28" s="1084"/>
      <c r="O28" s="1084"/>
      <c r="P28" s="1085"/>
      <c r="Q28" s="1086">
        <v>23705</v>
      </c>
      <c r="R28" s="1087"/>
      <c r="S28" s="1087"/>
      <c r="T28" s="1087"/>
      <c r="U28" s="1087"/>
      <c r="V28" s="1087">
        <v>21690</v>
      </c>
      <c r="W28" s="1087"/>
      <c r="X28" s="1087"/>
      <c r="Y28" s="1087"/>
      <c r="Z28" s="1087"/>
      <c r="AA28" s="1087">
        <v>2015</v>
      </c>
      <c r="AB28" s="1087"/>
      <c r="AC28" s="1087"/>
      <c r="AD28" s="1087"/>
      <c r="AE28" s="1088"/>
      <c r="AF28" s="1089">
        <v>2015</v>
      </c>
      <c r="AG28" s="1087"/>
      <c r="AH28" s="1087"/>
      <c r="AI28" s="1087"/>
      <c r="AJ28" s="1090"/>
      <c r="AK28" s="1078">
        <v>1421</v>
      </c>
      <c r="AL28" s="1079"/>
      <c r="AM28" s="1079"/>
      <c r="AN28" s="1079"/>
      <c r="AO28" s="1079"/>
      <c r="AP28" s="1079">
        <v>0</v>
      </c>
      <c r="AQ28" s="1079"/>
      <c r="AR28" s="1079"/>
      <c r="AS28" s="1079"/>
      <c r="AT28" s="1079"/>
      <c r="AU28" s="1079">
        <v>0</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405</v>
      </c>
      <c r="C29" s="1067"/>
      <c r="D29" s="1067"/>
      <c r="E29" s="1067"/>
      <c r="F29" s="1067"/>
      <c r="G29" s="1067"/>
      <c r="H29" s="1067"/>
      <c r="I29" s="1067"/>
      <c r="J29" s="1067"/>
      <c r="K29" s="1067"/>
      <c r="L29" s="1067"/>
      <c r="M29" s="1067"/>
      <c r="N29" s="1067"/>
      <c r="O29" s="1067"/>
      <c r="P29" s="1068"/>
      <c r="Q29" s="1074">
        <v>25761</v>
      </c>
      <c r="R29" s="1075"/>
      <c r="S29" s="1075"/>
      <c r="T29" s="1075"/>
      <c r="U29" s="1075"/>
      <c r="V29" s="1075">
        <v>24162</v>
      </c>
      <c r="W29" s="1075"/>
      <c r="X29" s="1075"/>
      <c r="Y29" s="1075"/>
      <c r="Z29" s="1075"/>
      <c r="AA29" s="1075">
        <v>1598</v>
      </c>
      <c r="AB29" s="1075"/>
      <c r="AC29" s="1075"/>
      <c r="AD29" s="1075"/>
      <c r="AE29" s="1076"/>
      <c r="AF29" s="1071">
        <v>1598</v>
      </c>
      <c r="AG29" s="1072"/>
      <c r="AH29" s="1072"/>
      <c r="AI29" s="1072"/>
      <c r="AJ29" s="1073"/>
      <c r="AK29" s="1016">
        <v>3636</v>
      </c>
      <c r="AL29" s="1007"/>
      <c r="AM29" s="1007"/>
      <c r="AN29" s="1007"/>
      <c r="AO29" s="1007"/>
      <c r="AP29" s="1007">
        <v>0</v>
      </c>
      <c r="AQ29" s="1007"/>
      <c r="AR29" s="1007"/>
      <c r="AS29" s="1007"/>
      <c r="AT29" s="1007"/>
      <c r="AU29" s="1007">
        <v>0</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406</v>
      </c>
      <c r="C30" s="1067"/>
      <c r="D30" s="1067"/>
      <c r="E30" s="1067"/>
      <c r="F30" s="1067"/>
      <c r="G30" s="1067"/>
      <c r="H30" s="1067"/>
      <c r="I30" s="1067"/>
      <c r="J30" s="1067"/>
      <c r="K30" s="1067"/>
      <c r="L30" s="1067"/>
      <c r="M30" s="1067"/>
      <c r="N30" s="1067"/>
      <c r="O30" s="1067"/>
      <c r="P30" s="1068"/>
      <c r="Q30" s="1074">
        <v>3805</v>
      </c>
      <c r="R30" s="1075"/>
      <c r="S30" s="1075"/>
      <c r="T30" s="1075"/>
      <c r="U30" s="1075"/>
      <c r="V30" s="1075">
        <v>3800</v>
      </c>
      <c r="W30" s="1075"/>
      <c r="X30" s="1075"/>
      <c r="Y30" s="1075"/>
      <c r="Z30" s="1075"/>
      <c r="AA30" s="1075">
        <v>5</v>
      </c>
      <c r="AB30" s="1075"/>
      <c r="AC30" s="1075"/>
      <c r="AD30" s="1075"/>
      <c r="AE30" s="1076"/>
      <c r="AF30" s="1071">
        <v>5</v>
      </c>
      <c r="AG30" s="1072"/>
      <c r="AH30" s="1072"/>
      <c r="AI30" s="1072"/>
      <c r="AJ30" s="1073"/>
      <c r="AK30" s="1016">
        <v>682</v>
      </c>
      <c r="AL30" s="1007"/>
      <c r="AM30" s="1007"/>
      <c r="AN30" s="1007"/>
      <c r="AO30" s="1007"/>
      <c r="AP30" s="1007">
        <v>0</v>
      </c>
      <c r="AQ30" s="1007"/>
      <c r="AR30" s="1007"/>
      <c r="AS30" s="1007"/>
      <c r="AT30" s="1007"/>
      <c r="AU30" s="1007">
        <v>0</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407</v>
      </c>
      <c r="C31" s="1067"/>
      <c r="D31" s="1067"/>
      <c r="E31" s="1067"/>
      <c r="F31" s="1067"/>
      <c r="G31" s="1067"/>
      <c r="H31" s="1067"/>
      <c r="I31" s="1067"/>
      <c r="J31" s="1067"/>
      <c r="K31" s="1067"/>
      <c r="L31" s="1067"/>
      <c r="M31" s="1067"/>
      <c r="N31" s="1067"/>
      <c r="O31" s="1067"/>
      <c r="P31" s="1068"/>
      <c r="Q31" s="1074">
        <v>76</v>
      </c>
      <c r="R31" s="1075"/>
      <c r="S31" s="1075"/>
      <c r="T31" s="1075"/>
      <c r="U31" s="1075"/>
      <c r="V31" s="1075">
        <v>58</v>
      </c>
      <c r="W31" s="1075"/>
      <c r="X31" s="1075"/>
      <c r="Y31" s="1075"/>
      <c r="Z31" s="1075"/>
      <c r="AA31" s="1075">
        <v>23</v>
      </c>
      <c r="AB31" s="1075"/>
      <c r="AC31" s="1075"/>
      <c r="AD31" s="1075"/>
      <c r="AE31" s="1076"/>
      <c r="AF31" s="1071">
        <v>23</v>
      </c>
      <c r="AG31" s="1072"/>
      <c r="AH31" s="1072"/>
      <c r="AI31" s="1072"/>
      <c r="AJ31" s="1073"/>
      <c r="AK31" s="1016">
        <v>0</v>
      </c>
      <c r="AL31" s="1007"/>
      <c r="AM31" s="1007"/>
      <c r="AN31" s="1007"/>
      <c r="AO31" s="1007"/>
      <c r="AP31" s="1007">
        <v>0</v>
      </c>
      <c r="AQ31" s="1007"/>
      <c r="AR31" s="1007"/>
      <c r="AS31" s="1007"/>
      <c r="AT31" s="1007"/>
      <c r="AU31" s="1007">
        <v>0</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408</v>
      </c>
      <c r="C32" s="1067"/>
      <c r="D32" s="1067"/>
      <c r="E32" s="1067"/>
      <c r="F32" s="1067"/>
      <c r="G32" s="1067"/>
      <c r="H32" s="1067"/>
      <c r="I32" s="1067"/>
      <c r="J32" s="1067"/>
      <c r="K32" s="1067"/>
      <c r="L32" s="1067"/>
      <c r="M32" s="1067"/>
      <c r="N32" s="1067"/>
      <c r="O32" s="1067"/>
      <c r="P32" s="1068"/>
      <c r="Q32" s="1074">
        <v>819</v>
      </c>
      <c r="R32" s="1075"/>
      <c r="S32" s="1075"/>
      <c r="T32" s="1075"/>
      <c r="U32" s="1075"/>
      <c r="V32" s="1075">
        <v>771</v>
      </c>
      <c r="W32" s="1075"/>
      <c r="X32" s="1075"/>
      <c r="Y32" s="1075"/>
      <c r="Z32" s="1075"/>
      <c r="AA32" s="1075">
        <v>48</v>
      </c>
      <c r="AB32" s="1075"/>
      <c r="AC32" s="1075"/>
      <c r="AD32" s="1075"/>
      <c r="AE32" s="1076"/>
      <c r="AF32" s="1071">
        <v>48</v>
      </c>
      <c r="AG32" s="1072"/>
      <c r="AH32" s="1072"/>
      <c r="AI32" s="1072"/>
      <c r="AJ32" s="1073"/>
      <c r="AK32" s="1016">
        <v>0</v>
      </c>
      <c r="AL32" s="1007"/>
      <c r="AM32" s="1007"/>
      <c r="AN32" s="1007"/>
      <c r="AO32" s="1007"/>
      <c r="AP32" s="1007">
        <v>1120</v>
      </c>
      <c r="AQ32" s="1007"/>
      <c r="AR32" s="1007"/>
      <c r="AS32" s="1007"/>
      <c r="AT32" s="1007"/>
      <c r="AU32" s="1007">
        <v>0</v>
      </c>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409</v>
      </c>
      <c r="C33" s="1067"/>
      <c r="D33" s="1067"/>
      <c r="E33" s="1067"/>
      <c r="F33" s="1067"/>
      <c r="G33" s="1067"/>
      <c r="H33" s="1067"/>
      <c r="I33" s="1067"/>
      <c r="J33" s="1067"/>
      <c r="K33" s="1067"/>
      <c r="L33" s="1067"/>
      <c r="M33" s="1067"/>
      <c r="N33" s="1067"/>
      <c r="O33" s="1067"/>
      <c r="P33" s="1068"/>
      <c r="Q33" s="1074">
        <v>6063</v>
      </c>
      <c r="R33" s="1075"/>
      <c r="S33" s="1075"/>
      <c r="T33" s="1075"/>
      <c r="U33" s="1075"/>
      <c r="V33" s="1075">
        <v>5460</v>
      </c>
      <c r="W33" s="1075"/>
      <c r="X33" s="1075"/>
      <c r="Y33" s="1075"/>
      <c r="Z33" s="1075"/>
      <c r="AA33" s="1075">
        <v>603</v>
      </c>
      <c r="AB33" s="1075"/>
      <c r="AC33" s="1075"/>
      <c r="AD33" s="1075"/>
      <c r="AE33" s="1076"/>
      <c r="AF33" s="1071">
        <v>3148</v>
      </c>
      <c r="AG33" s="1072"/>
      <c r="AH33" s="1072"/>
      <c r="AI33" s="1072"/>
      <c r="AJ33" s="1073"/>
      <c r="AK33" s="1016">
        <v>73</v>
      </c>
      <c r="AL33" s="1007"/>
      <c r="AM33" s="1007"/>
      <c r="AN33" s="1007"/>
      <c r="AO33" s="1007"/>
      <c r="AP33" s="1007">
        <v>21984</v>
      </c>
      <c r="AQ33" s="1007"/>
      <c r="AR33" s="1007"/>
      <c r="AS33" s="1007"/>
      <c r="AT33" s="1007"/>
      <c r="AU33" s="1007">
        <v>22</v>
      </c>
      <c r="AV33" s="1007"/>
      <c r="AW33" s="1007"/>
      <c r="AX33" s="1007"/>
      <c r="AY33" s="1007"/>
      <c r="AZ33" s="1077"/>
      <c r="BA33" s="1077"/>
      <c r="BB33" s="1077"/>
      <c r="BC33" s="1077"/>
      <c r="BD33" s="1077"/>
      <c r="BE33" s="1008" t="s">
        <v>410</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411</v>
      </c>
      <c r="C34" s="1067"/>
      <c r="D34" s="1067"/>
      <c r="E34" s="1067"/>
      <c r="F34" s="1067"/>
      <c r="G34" s="1067"/>
      <c r="H34" s="1067"/>
      <c r="I34" s="1067"/>
      <c r="J34" s="1067"/>
      <c r="K34" s="1067"/>
      <c r="L34" s="1067"/>
      <c r="M34" s="1067"/>
      <c r="N34" s="1067"/>
      <c r="O34" s="1067"/>
      <c r="P34" s="1068"/>
      <c r="Q34" s="1074">
        <v>8672</v>
      </c>
      <c r="R34" s="1075"/>
      <c r="S34" s="1075"/>
      <c r="T34" s="1075"/>
      <c r="U34" s="1075"/>
      <c r="V34" s="1075">
        <v>8398</v>
      </c>
      <c r="W34" s="1075"/>
      <c r="X34" s="1075"/>
      <c r="Y34" s="1075"/>
      <c r="Z34" s="1075"/>
      <c r="AA34" s="1075">
        <v>274</v>
      </c>
      <c r="AB34" s="1075"/>
      <c r="AC34" s="1075"/>
      <c r="AD34" s="1075"/>
      <c r="AE34" s="1076"/>
      <c r="AF34" s="1071">
        <v>817</v>
      </c>
      <c r="AG34" s="1072"/>
      <c r="AH34" s="1072"/>
      <c r="AI34" s="1072"/>
      <c r="AJ34" s="1073"/>
      <c r="AK34" s="1016">
        <v>4783</v>
      </c>
      <c r="AL34" s="1007"/>
      <c r="AM34" s="1007"/>
      <c r="AN34" s="1007"/>
      <c r="AO34" s="1007"/>
      <c r="AP34" s="1007">
        <v>67400</v>
      </c>
      <c r="AQ34" s="1007"/>
      <c r="AR34" s="1007"/>
      <c r="AS34" s="1007"/>
      <c r="AT34" s="1007"/>
      <c r="AU34" s="1007">
        <v>42462</v>
      </c>
      <c r="AV34" s="1007"/>
      <c r="AW34" s="1007"/>
      <c r="AX34" s="1007"/>
      <c r="AY34" s="1007"/>
      <c r="AZ34" s="1077"/>
      <c r="BA34" s="1077"/>
      <c r="BB34" s="1077"/>
      <c r="BC34" s="1077"/>
      <c r="BD34" s="1077"/>
      <c r="BE34" s="1008" t="s">
        <v>410</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412</v>
      </c>
      <c r="C35" s="1067"/>
      <c r="D35" s="1067"/>
      <c r="E35" s="1067"/>
      <c r="F35" s="1067"/>
      <c r="G35" s="1067"/>
      <c r="H35" s="1067"/>
      <c r="I35" s="1067"/>
      <c r="J35" s="1067"/>
      <c r="K35" s="1067"/>
      <c r="L35" s="1067"/>
      <c r="M35" s="1067"/>
      <c r="N35" s="1067"/>
      <c r="O35" s="1067"/>
      <c r="P35" s="1068"/>
      <c r="Q35" s="1074">
        <v>1459</v>
      </c>
      <c r="R35" s="1075"/>
      <c r="S35" s="1075"/>
      <c r="T35" s="1075"/>
      <c r="U35" s="1075"/>
      <c r="V35" s="1075">
        <v>739</v>
      </c>
      <c r="W35" s="1075"/>
      <c r="X35" s="1075"/>
      <c r="Y35" s="1075"/>
      <c r="Z35" s="1075"/>
      <c r="AA35" s="1075">
        <v>720</v>
      </c>
      <c r="AB35" s="1075"/>
      <c r="AC35" s="1075"/>
      <c r="AD35" s="1075"/>
      <c r="AE35" s="1076"/>
      <c r="AF35" s="1071">
        <v>701</v>
      </c>
      <c r="AG35" s="1072"/>
      <c r="AH35" s="1072"/>
      <c r="AI35" s="1072"/>
      <c r="AJ35" s="1073"/>
      <c r="AK35" s="1016">
        <v>0</v>
      </c>
      <c r="AL35" s="1007"/>
      <c r="AM35" s="1007"/>
      <c r="AN35" s="1007"/>
      <c r="AO35" s="1007"/>
      <c r="AP35" s="1007">
        <v>634</v>
      </c>
      <c r="AQ35" s="1007"/>
      <c r="AR35" s="1007"/>
      <c r="AS35" s="1007"/>
      <c r="AT35" s="1007"/>
      <c r="AU35" s="1007">
        <v>0</v>
      </c>
      <c r="AV35" s="1007"/>
      <c r="AW35" s="1007"/>
      <c r="AX35" s="1007"/>
      <c r="AY35" s="1007"/>
      <c r="AZ35" s="1077"/>
      <c r="BA35" s="1077"/>
      <c r="BB35" s="1077"/>
      <c r="BC35" s="1077"/>
      <c r="BD35" s="1077"/>
      <c r="BE35" s="1008" t="s">
        <v>413</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414</v>
      </c>
      <c r="C36" s="1067"/>
      <c r="D36" s="1067"/>
      <c r="E36" s="1067"/>
      <c r="F36" s="1067"/>
      <c r="G36" s="1067"/>
      <c r="H36" s="1067"/>
      <c r="I36" s="1067"/>
      <c r="J36" s="1067"/>
      <c r="K36" s="1067"/>
      <c r="L36" s="1067"/>
      <c r="M36" s="1067"/>
      <c r="N36" s="1067"/>
      <c r="O36" s="1067"/>
      <c r="P36" s="1068"/>
      <c r="Q36" s="1074">
        <v>777</v>
      </c>
      <c r="R36" s="1075"/>
      <c r="S36" s="1075"/>
      <c r="T36" s="1075"/>
      <c r="U36" s="1075"/>
      <c r="V36" s="1075">
        <v>752</v>
      </c>
      <c r="W36" s="1075"/>
      <c r="X36" s="1075"/>
      <c r="Y36" s="1075"/>
      <c r="Z36" s="1075"/>
      <c r="AA36" s="1075">
        <v>26</v>
      </c>
      <c r="AB36" s="1075"/>
      <c r="AC36" s="1075"/>
      <c r="AD36" s="1075"/>
      <c r="AE36" s="1076"/>
      <c r="AF36" s="1071">
        <v>37</v>
      </c>
      <c r="AG36" s="1072"/>
      <c r="AH36" s="1072"/>
      <c r="AI36" s="1072"/>
      <c r="AJ36" s="1073"/>
      <c r="AK36" s="1016">
        <v>533</v>
      </c>
      <c r="AL36" s="1007"/>
      <c r="AM36" s="1007"/>
      <c r="AN36" s="1007"/>
      <c r="AO36" s="1007"/>
      <c r="AP36" s="1007">
        <v>4071</v>
      </c>
      <c r="AQ36" s="1007"/>
      <c r="AR36" s="1007"/>
      <c r="AS36" s="1007"/>
      <c r="AT36" s="1007"/>
      <c r="AU36" s="1007">
        <v>3664</v>
      </c>
      <c r="AV36" s="1007"/>
      <c r="AW36" s="1007"/>
      <c r="AX36" s="1007"/>
      <c r="AY36" s="1007"/>
      <c r="AZ36" s="1077"/>
      <c r="BA36" s="1077"/>
      <c r="BB36" s="1077"/>
      <c r="BC36" s="1077"/>
      <c r="BD36" s="1077"/>
      <c r="BE36" s="1008" t="s">
        <v>415</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416</v>
      </c>
      <c r="C37" s="1067"/>
      <c r="D37" s="1067"/>
      <c r="E37" s="1067"/>
      <c r="F37" s="1067"/>
      <c r="G37" s="1067"/>
      <c r="H37" s="1067"/>
      <c r="I37" s="1067"/>
      <c r="J37" s="1067"/>
      <c r="K37" s="1067"/>
      <c r="L37" s="1067"/>
      <c r="M37" s="1067"/>
      <c r="N37" s="1067"/>
      <c r="O37" s="1067"/>
      <c r="P37" s="1068"/>
      <c r="Q37" s="1074">
        <v>215</v>
      </c>
      <c r="R37" s="1075"/>
      <c r="S37" s="1075"/>
      <c r="T37" s="1075"/>
      <c r="U37" s="1075"/>
      <c r="V37" s="1075">
        <v>96</v>
      </c>
      <c r="W37" s="1075"/>
      <c r="X37" s="1075"/>
      <c r="Y37" s="1075"/>
      <c r="Z37" s="1075"/>
      <c r="AA37" s="1075">
        <v>119</v>
      </c>
      <c r="AB37" s="1075"/>
      <c r="AC37" s="1075"/>
      <c r="AD37" s="1075"/>
      <c r="AE37" s="1076"/>
      <c r="AF37" s="1071">
        <v>14</v>
      </c>
      <c r="AG37" s="1072"/>
      <c r="AH37" s="1072"/>
      <c r="AI37" s="1072"/>
      <c r="AJ37" s="1073"/>
      <c r="AK37" s="1016">
        <v>140</v>
      </c>
      <c r="AL37" s="1007"/>
      <c r="AM37" s="1007"/>
      <c r="AN37" s="1007"/>
      <c r="AO37" s="1007"/>
      <c r="AP37" s="1007">
        <v>0</v>
      </c>
      <c r="AQ37" s="1007"/>
      <c r="AR37" s="1007"/>
      <c r="AS37" s="1007"/>
      <c r="AT37" s="1007"/>
      <c r="AU37" s="1007">
        <v>246</v>
      </c>
      <c r="AV37" s="1007"/>
      <c r="AW37" s="1007"/>
      <c r="AX37" s="1007"/>
      <c r="AY37" s="1007"/>
      <c r="AZ37" s="1077"/>
      <c r="BA37" s="1077"/>
      <c r="BB37" s="1077"/>
      <c r="BC37" s="1077"/>
      <c r="BD37" s="1077"/>
      <c r="BE37" s="1008" t="s">
        <v>413</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391</v>
      </c>
      <c r="B63" s="973" t="s">
        <v>418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8405</v>
      </c>
      <c r="AG63" s="995"/>
      <c r="AH63" s="995"/>
      <c r="AI63" s="995"/>
      <c r="AJ63" s="1058"/>
      <c r="AK63" s="1059"/>
      <c r="AL63" s="999"/>
      <c r="AM63" s="999"/>
      <c r="AN63" s="999"/>
      <c r="AO63" s="999"/>
      <c r="AP63" s="995">
        <v>95209</v>
      </c>
      <c r="AQ63" s="995"/>
      <c r="AR63" s="995"/>
      <c r="AS63" s="995"/>
      <c r="AT63" s="995"/>
      <c r="AU63" s="995">
        <v>46394</v>
      </c>
      <c r="AV63" s="995"/>
      <c r="AW63" s="995"/>
      <c r="AX63" s="995"/>
      <c r="AY63" s="995"/>
      <c r="AZ63" s="1053"/>
      <c r="BA63" s="1053"/>
      <c r="BB63" s="1053"/>
      <c r="BC63" s="1053"/>
      <c r="BD63" s="1053"/>
      <c r="BE63" s="996"/>
      <c r="BF63" s="996"/>
      <c r="BG63" s="996"/>
      <c r="BH63" s="996"/>
      <c r="BI63" s="997"/>
      <c r="BJ63" s="1054" t="s">
        <v>393</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420</v>
      </c>
      <c r="B66" s="1032"/>
      <c r="C66" s="1032"/>
      <c r="D66" s="1032"/>
      <c r="E66" s="1032"/>
      <c r="F66" s="1032"/>
      <c r="G66" s="1032"/>
      <c r="H66" s="1032"/>
      <c r="I66" s="1032"/>
      <c r="J66" s="1032"/>
      <c r="K66" s="1032"/>
      <c r="L66" s="1032"/>
      <c r="M66" s="1032"/>
      <c r="N66" s="1032"/>
      <c r="O66" s="1032"/>
      <c r="P66" s="1033"/>
      <c r="Q66" s="1037" t="s">
        <v>396</v>
      </c>
      <c r="R66" s="1038"/>
      <c r="S66" s="1038"/>
      <c r="T66" s="1038"/>
      <c r="U66" s="1039"/>
      <c r="V66" s="1037" t="s">
        <v>421</v>
      </c>
      <c r="W66" s="1038"/>
      <c r="X66" s="1038"/>
      <c r="Y66" s="1038"/>
      <c r="Z66" s="1039"/>
      <c r="AA66" s="1037" t="s">
        <v>422</v>
      </c>
      <c r="AB66" s="1038"/>
      <c r="AC66" s="1038"/>
      <c r="AD66" s="1038"/>
      <c r="AE66" s="1039"/>
      <c r="AF66" s="1043" t="s">
        <v>423</v>
      </c>
      <c r="AG66" s="1044"/>
      <c r="AH66" s="1044"/>
      <c r="AI66" s="1044"/>
      <c r="AJ66" s="1045"/>
      <c r="AK66" s="1037" t="s">
        <v>424</v>
      </c>
      <c r="AL66" s="1032"/>
      <c r="AM66" s="1032"/>
      <c r="AN66" s="1032"/>
      <c r="AO66" s="1033"/>
      <c r="AP66" s="1037" t="s">
        <v>425</v>
      </c>
      <c r="AQ66" s="1038"/>
      <c r="AR66" s="1038"/>
      <c r="AS66" s="1038"/>
      <c r="AT66" s="1039"/>
      <c r="AU66" s="1037" t="s">
        <v>426</v>
      </c>
      <c r="AV66" s="1038"/>
      <c r="AW66" s="1038"/>
      <c r="AX66" s="1038"/>
      <c r="AY66" s="1039"/>
      <c r="AZ66" s="1037" t="s">
        <v>376</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595</v>
      </c>
      <c r="C68" s="1022"/>
      <c r="D68" s="1022"/>
      <c r="E68" s="1022"/>
      <c r="F68" s="1022"/>
      <c r="G68" s="1022"/>
      <c r="H68" s="1022"/>
      <c r="I68" s="1022"/>
      <c r="J68" s="1022"/>
      <c r="K68" s="1022"/>
      <c r="L68" s="1022"/>
      <c r="M68" s="1022"/>
      <c r="N68" s="1022"/>
      <c r="O68" s="1022"/>
      <c r="P68" s="1023"/>
      <c r="Q68" s="1024">
        <v>318</v>
      </c>
      <c r="R68" s="1018"/>
      <c r="S68" s="1018"/>
      <c r="T68" s="1018"/>
      <c r="U68" s="1018"/>
      <c r="V68" s="1018">
        <v>287</v>
      </c>
      <c r="W68" s="1018"/>
      <c r="X68" s="1018"/>
      <c r="Y68" s="1018"/>
      <c r="Z68" s="1018"/>
      <c r="AA68" s="1018">
        <v>31</v>
      </c>
      <c r="AB68" s="1018"/>
      <c r="AC68" s="1018"/>
      <c r="AD68" s="1018"/>
      <c r="AE68" s="1018"/>
      <c r="AF68" s="1018">
        <v>31</v>
      </c>
      <c r="AG68" s="1018"/>
      <c r="AH68" s="1018"/>
      <c r="AI68" s="1018"/>
      <c r="AJ68" s="1018"/>
      <c r="AK68" s="1018">
        <v>0</v>
      </c>
      <c r="AL68" s="1018"/>
      <c r="AM68" s="1018"/>
      <c r="AN68" s="1018"/>
      <c r="AO68" s="1018"/>
      <c r="AP68" s="1018">
        <v>0</v>
      </c>
      <c r="AQ68" s="1018"/>
      <c r="AR68" s="1018"/>
      <c r="AS68" s="1018"/>
      <c r="AT68" s="1018"/>
      <c r="AU68" s="1018">
        <v>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596</v>
      </c>
      <c r="C69" s="1011"/>
      <c r="D69" s="1011"/>
      <c r="E69" s="1011"/>
      <c r="F69" s="1011"/>
      <c r="G69" s="1011"/>
      <c r="H69" s="1011"/>
      <c r="I69" s="1011"/>
      <c r="J69" s="1011"/>
      <c r="K69" s="1011"/>
      <c r="L69" s="1011"/>
      <c r="M69" s="1011"/>
      <c r="N69" s="1011"/>
      <c r="O69" s="1011"/>
      <c r="P69" s="1012"/>
      <c r="Q69" s="1013">
        <v>704</v>
      </c>
      <c r="R69" s="1007"/>
      <c r="S69" s="1007"/>
      <c r="T69" s="1007"/>
      <c r="U69" s="1007"/>
      <c r="V69" s="1007">
        <v>589</v>
      </c>
      <c r="W69" s="1007"/>
      <c r="X69" s="1007"/>
      <c r="Y69" s="1007"/>
      <c r="Z69" s="1007"/>
      <c r="AA69" s="1007">
        <v>115</v>
      </c>
      <c r="AB69" s="1007"/>
      <c r="AC69" s="1007"/>
      <c r="AD69" s="1007"/>
      <c r="AE69" s="1007"/>
      <c r="AF69" s="1007">
        <v>81</v>
      </c>
      <c r="AG69" s="1007"/>
      <c r="AH69" s="1007"/>
      <c r="AI69" s="1007"/>
      <c r="AJ69" s="1007"/>
      <c r="AK69" s="1017">
        <v>0</v>
      </c>
      <c r="AL69" s="1015"/>
      <c r="AM69" s="1015"/>
      <c r="AN69" s="1015"/>
      <c r="AO69" s="1016"/>
      <c r="AP69" s="1017">
        <v>0</v>
      </c>
      <c r="AQ69" s="1015"/>
      <c r="AR69" s="1015"/>
      <c r="AS69" s="1015"/>
      <c r="AT69" s="1016"/>
      <c r="AU69" s="1017">
        <v>0</v>
      </c>
      <c r="AV69" s="1015"/>
      <c r="AW69" s="1015"/>
      <c r="AX69" s="1015"/>
      <c r="AY69" s="1016"/>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599</v>
      </c>
      <c r="C70" s="1011"/>
      <c r="D70" s="1011"/>
      <c r="E70" s="1011"/>
      <c r="F70" s="1011"/>
      <c r="G70" s="1011"/>
      <c r="H70" s="1011"/>
      <c r="I70" s="1011"/>
      <c r="J70" s="1011"/>
      <c r="K70" s="1011"/>
      <c r="L70" s="1011"/>
      <c r="M70" s="1011"/>
      <c r="N70" s="1011"/>
      <c r="O70" s="1011"/>
      <c r="P70" s="1012"/>
      <c r="Q70" s="1013">
        <v>16052</v>
      </c>
      <c r="R70" s="1007"/>
      <c r="S70" s="1007"/>
      <c r="T70" s="1007"/>
      <c r="U70" s="1007"/>
      <c r="V70" s="1007">
        <v>16031</v>
      </c>
      <c r="W70" s="1007"/>
      <c r="X70" s="1007"/>
      <c r="Y70" s="1007"/>
      <c r="Z70" s="1007"/>
      <c r="AA70" s="1007">
        <v>21</v>
      </c>
      <c r="AB70" s="1007"/>
      <c r="AC70" s="1007"/>
      <c r="AD70" s="1007"/>
      <c r="AE70" s="1007"/>
      <c r="AF70" s="1007">
        <v>14</v>
      </c>
      <c r="AG70" s="1007"/>
      <c r="AH70" s="1007"/>
      <c r="AI70" s="1007"/>
      <c r="AJ70" s="1007"/>
      <c r="AK70" s="1007">
        <v>113</v>
      </c>
      <c r="AL70" s="1007"/>
      <c r="AM70" s="1007"/>
      <c r="AN70" s="1007"/>
      <c r="AO70" s="1007"/>
      <c r="AP70" s="1017">
        <v>0</v>
      </c>
      <c r="AQ70" s="1015"/>
      <c r="AR70" s="1015"/>
      <c r="AS70" s="1015"/>
      <c r="AT70" s="1016"/>
      <c r="AU70" s="1017">
        <v>0</v>
      </c>
      <c r="AV70" s="1015"/>
      <c r="AW70" s="1015"/>
      <c r="AX70" s="1015"/>
      <c r="AY70" s="1016"/>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602</v>
      </c>
      <c r="C71" s="1011"/>
      <c r="D71" s="1011"/>
      <c r="E71" s="1011"/>
      <c r="F71" s="1011"/>
      <c r="G71" s="1011"/>
      <c r="H71" s="1011"/>
      <c r="I71" s="1011"/>
      <c r="J71" s="1011"/>
      <c r="K71" s="1011"/>
      <c r="L71" s="1011"/>
      <c r="M71" s="1011"/>
      <c r="N71" s="1011"/>
      <c r="O71" s="1011"/>
      <c r="P71" s="1012"/>
      <c r="Q71" s="1013">
        <v>88</v>
      </c>
      <c r="R71" s="1007"/>
      <c r="S71" s="1007"/>
      <c r="T71" s="1007"/>
      <c r="U71" s="1007"/>
      <c r="V71" s="1007">
        <v>87</v>
      </c>
      <c r="W71" s="1007"/>
      <c r="X71" s="1007"/>
      <c r="Y71" s="1007"/>
      <c r="Z71" s="1007"/>
      <c r="AA71" s="1007">
        <v>1</v>
      </c>
      <c r="AB71" s="1007"/>
      <c r="AC71" s="1007"/>
      <c r="AD71" s="1007"/>
      <c r="AE71" s="1007"/>
      <c r="AF71" s="1007">
        <v>1</v>
      </c>
      <c r="AG71" s="1007"/>
      <c r="AH71" s="1007"/>
      <c r="AI71" s="1007"/>
      <c r="AJ71" s="1007"/>
      <c r="AK71" s="1017">
        <v>8</v>
      </c>
      <c r="AL71" s="1015"/>
      <c r="AM71" s="1015"/>
      <c r="AN71" s="1015"/>
      <c r="AO71" s="1016"/>
      <c r="AP71" s="1017">
        <v>0</v>
      </c>
      <c r="AQ71" s="1015"/>
      <c r="AR71" s="1015"/>
      <c r="AS71" s="1015"/>
      <c r="AT71" s="1016"/>
      <c r="AU71" s="1017">
        <v>0</v>
      </c>
      <c r="AV71" s="1015"/>
      <c r="AW71" s="1015"/>
      <c r="AX71" s="1015"/>
      <c r="AY71" s="1016"/>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597</v>
      </c>
      <c r="C72" s="1011"/>
      <c r="D72" s="1011"/>
      <c r="E72" s="1011"/>
      <c r="F72" s="1011"/>
      <c r="G72" s="1011"/>
      <c r="H72" s="1011"/>
      <c r="I72" s="1011"/>
      <c r="J72" s="1011"/>
      <c r="K72" s="1011"/>
      <c r="L72" s="1011"/>
      <c r="M72" s="1011"/>
      <c r="N72" s="1011"/>
      <c r="O72" s="1011"/>
      <c r="P72" s="1012"/>
      <c r="Q72" s="1013">
        <v>168</v>
      </c>
      <c r="R72" s="1007"/>
      <c r="S72" s="1007"/>
      <c r="T72" s="1007"/>
      <c r="U72" s="1007"/>
      <c r="V72" s="1007">
        <v>164</v>
      </c>
      <c r="W72" s="1007"/>
      <c r="X72" s="1007"/>
      <c r="Y72" s="1007"/>
      <c r="Z72" s="1007"/>
      <c r="AA72" s="1007">
        <v>4</v>
      </c>
      <c r="AB72" s="1007"/>
      <c r="AC72" s="1007"/>
      <c r="AD72" s="1007"/>
      <c r="AE72" s="1007"/>
      <c r="AF72" s="1007">
        <v>4</v>
      </c>
      <c r="AG72" s="1007"/>
      <c r="AH72" s="1007"/>
      <c r="AI72" s="1007"/>
      <c r="AJ72" s="1007"/>
      <c r="AK72" s="1017">
        <v>0</v>
      </c>
      <c r="AL72" s="1015"/>
      <c r="AM72" s="1015"/>
      <c r="AN72" s="1015"/>
      <c r="AO72" s="1016"/>
      <c r="AP72" s="1017">
        <v>0</v>
      </c>
      <c r="AQ72" s="1015"/>
      <c r="AR72" s="1015"/>
      <c r="AS72" s="1015"/>
      <c r="AT72" s="1016"/>
      <c r="AU72" s="1017">
        <v>0</v>
      </c>
      <c r="AV72" s="1015"/>
      <c r="AW72" s="1015"/>
      <c r="AX72" s="1015"/>
      <c r="AY72" s="1016"/>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598</v>
      </c>
      <c r="C73" s="1011"/>
      <c r="D73" s="1011"/>
      <c r="E73" s="1011"/>
      <c r="F73" s="1011"/>
      <c r="G73" s="1011"/>
      <c r="H73" s="1011"/>
      <c r="I73" s="1011"/>
      <c r="J73" s="1011"/>
      <c r="K73" s="1011"/>
      <c r="L73" s="1011"/>
      <c r="M73" s="1011"/>
      <c r="N73" s="1011"/>
      <c r="O73" s="1011"/>
      <c r="P73" s="1012"/>
      <c r="Q73" s="1014">
        <v>468</v>
      </c>
      <c r="R73" s="1015"/>
      <c r="S73" s="1015"/>
      <c r="T73" s="1015"/>
      <c r="U73" s="1016"/>
      <c r="V73" s="1007">
        <v>242</v>
      </c>
      <c r="W73" s="1007"/>
      <c r="X73" s="1007"/>
      <c r="Y73" s="1007"/>
      <c r="Z73" s="1007"/>
      <c r="AA73" s="1007">
        <v>226</v>
      </c>
      <c r="AB73" s="1007"/>
      <c r="AC73" s="1007"/>
      <c r="AD73" s="1007"/>
      <c r="AE73" s="1007"/>
      <c r="AF73" s="1007">
        <v>226</v>
      </c>
      <c r="AG73" s="1007"/>
      <c r="AH73" s="1007"/>
      <c r="AI73" s="1007"/>
      <c r="AJ73" s="1007"/>
      <c r="AK73" s="1017">
        <v>0</v>
      </c>
      <c r="AL73" s="1015"/>
      <c r="AM73" s="1015"/>
      <c r="AN73" s="1015"/>
      <c r="AO73" s="1016"/>
      <c r="AP73" s="1017">
        <v>0</v>
      </c>
      <c r="AQ73" s="1015"/>
      <c r="AR73" s="1015"/>
      <c r="AS73" s="1015"/>
      <c r="AT73" s="1016"/>
      <c r="AU73" s="1017">
        <v>0</v>
      </c>
      <c r="AV73" s="1015"/>
      <c r="AW73" s="1015"/>
      <c r="AX73" s="1015"/>
      <c r="AY73" s="1016"/>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600</v>
      </c>
      <c r="C74" s="1011"/>
      <c r="D74" s="1011"/>
      <c r="E74" s="1011"/>
      <c r="F74" s="1011"/>
      <c r="G74" s="1011"/>
      <c r="H74" s="1011"/>
      <c r="I74" s="1011"/>
      <c r="J74" s="1011"/>
      <c r="K74" s="1011"/>
      <c r="L74" s="1011"/>
      <c r="M74" s="1011"/>
      <c r="N74" s="1011"/>
      <c r="O74" s="1011"/>
      <c r="P74" s="1012"/>
      <c r="Q74" s="1014">
        <v>1041</v>
      </c>
      <c r="R74" s="1015"/>
      <c r="S74" s="1015"/>
      <c r="T74" s="1015"/>
      <c r="U74" s="1016"/>
      <c r="V74" s="1007">
        <v>1037</v>
      </c>
      <c r="W74" s="1007"/>
      <c r="X74" s="1007"/>
      <c r="Y74" s="1007"/>
      <c r="Z74" s="1007"/>
      <c r="AA74" s="1007">
        <v>4</v>
      </c>
      <c r="AB74" s="1007"/>
      <c r="AC74" s="1007"/>
      <c r="AD74" s="1007"/>
      <c r="AE74" s="1007"/>
      <c r="AF74" s="1007">
        <v>4</v>
      </c>
      <c r="AG74" s="1007"/>
      <c r="AH74" s="1007"/>
      <c r="AI74" s="1007"/>
      <c r="AJ74" s="1007"/>
      <c r="AK74" s="1017">
        <v>0</v>
      </c>
      <c r="AL74" s="1015"/>
      <c r="AM74" s="1015"/>
      <c r="AN74" s="1015"/>
      <c r="AO74" s="1016"/>
      <c r="AP74" s="1017">
        <v>0</v>
      </c>
      <c r="AQ74" s="1015"/>
      <c r="AR74" s="1015"/>
      <c r="AS74" s="1015"/>
      <c r="AT74" s="1016"/>
      <c r="AU74" s="1017">
        <v>0</v>
      </c>
      <c r="AV74" s="1015"/>
      <c r="AW74" s="1015"/>
      <c r="AX74" s="1015"/>
      <c r="AY74" s="1016"/>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601</v>
      </c>
      <c r="C75" s="1011"/>
      <c r="D75" s="1011"/>
      <c r="E75" s="1011"/>
      <c r="F75" s="1011"/>
      <c r="G75" s="1011"/>
      <c r="H75" s="1011"/>
      <c r="I75" s="1011"/>
      <c r="J75" s="1011"/>
      <c r="K75" s="1011"/>
      <c r="L75" s="1011"/>
      <c r="M75" s="1011"/>
      <c r="N75" s="1011"/>
      <c r="O75" s="1011"/>
      <c r="P75" s="1012"/>
      <c r="Q75" s="1014">
        <v>368351</v>
      </c>
      <c r="R75" s="1015"/>
      <c r="S75" s="1015"/>
      <c r="T75" s="1015"/>
      <c r="U75" s="1016"/>
      <c r="V75" s="1017">
        <v>355170</v>
      </c>
      <c r="W75" s="1015"/>
      <c r="X75" s="1015"/>
      <c r="Y75" s="1015"/>
      <c r="Z75" s="1016"/>
      <c r="AA75" s="1017">
        <v>13181</v>
      </c>
      <c r="AB75" s="1015"/>
      <c r="AC75" s="1015"/>
      <c r="AD75" s="1015"/>
      <c r="AE75" s="1016"/>
      <c r="AF75" s="1017">
        <v>13181</v>
      </c>
      <c r="AG75" s="1015"/>
      <c r="AH75" s="1015"/>
      <c r="AI75" s="1015"/>
      <c r="AJ75" s="1016"/>
      <c r="AK75" s="1017">
        <v>2368</v>
      </c>
      <c r="AL75" s="1015"/>
      <c r="AM75" s="1015"/>
      <c r="AN75" s="1015"/>
      <c r="AO75" s="1016"/>
      <c r="AP75" s="1017">
        <v>0</v>
      </c>
      <c r="AQ75" s="1015"/>
      <c r="AR75" s="1015"/>
      <c r="AS75" s="1015"/>
      <c r="AT75" s="1016"/>
      <c r="AU75" s="1017">
        <v>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391</v>
      </c>
      <c r="B88" s="973" t="s">
        <v>427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13542</v>
      </c>
      <c r="AG88" s="995"/>
      <c r="AH88" s="995"/>
      <c r="AI88" s="995"/>
      <c r="AJ88" s="995"/>
      <c r="AK88" s="999"/>
      <c r="AL88" s="999"/>
      <c r="AM88" s="999"/>
      <c r="AN88" s="999"/>
      <c r="AO88" s="999"/>
      <c r="AP88" s="995">
        <v>0</v>
      </c>
      <c r="AQ88" s="995"/>
      <c r="AR88" s="995"/>
      <c r="AS88" s="995"/>
      <c r="AT88" s="995"/>
      <c r="AU88" s="995">
        <v>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428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495</v>
      </c>
      <c r="CS102" s="989"/>
      <c r="CT102" s="989"/>
      <c r="CU102" s="989"/>
      <c r="CV102" s="990"/>
      <c r="CW102" s="988">
        <v>774</v>
      </c>
      <c r="CX102" s="989"/>
      <c r="CY102" s="989"/>
      <c r="CZ102" s="989"/>
      <c r="DA102" s="990"/>
      <c r="DB102" s="988">
        <v>0</v>
      </c>
      <c r="DC102" s="989"/>
      <c r="DD102" s="989"/>
      <c r="DE102" s="989"/>
      <c r="DF102" s="990"/>
      <c r="DG102" s="988">
        <v>0</v>
      </c>
      <c r="DH102" s="989"/>
      <c r="DI102" s="989"/>
      <c r="DJ102" s="989"/>
      <c r="DK102" s="990"/>
      <c r="DL102" s="988">
        <v>0</v>
      </c>
      <c r="DM102" s="989"/>
      <c r="DN102" s="989"/>
      <c r="DO102" s="989"/>
      <c r="DP102" s="990"/>
      <c r="DQ102" s="988">
        <v>0</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436</v>
      </c>
      <c r="AB109" s="932"/>
      <c r="AC109" s="932"/>
      <c r="AD109" s="932"/>
      <c r="AE109" s="933"/>
      <c r="AF109" s="934" t="s">
        <v>437</v>
      </c>
      <c r="AG109" s="932"/>
      <c r="AH109" s="932"/>
      <c r="AI109" s="932"/>
      <c r="AJ109" s="933"/>
      <c r="AK109" s="934" t="s">
        <v>306</v>
      </c>
      <c r="AL109" s="932"/>
      <c r="AM109" s="932"/>
      <c r="AN109" s="932"/>
      <c r="AO109" s="933"/>
      <c r="AP109" s="934" t="s">
        <v>438</v>
      </c>
      <c r="AQ109" s="932"/>
      <c r="AR109" s="932"/>
      <c r="AS109" s="932"/>
      <c r="AT109" s="965"/>
      <c r="AU109" s="931" t="s">
        <v>435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436</v>
      </c>
      <c r="BR109" s="932"/>
      <c r="BS109" s="932"/>
      <c r="BT109" s="932"/>
      <c r="BU109" s="933"/>
      <c r="BV109" s="934" t="s">
        <v>437</v>
      </c>
      <c r="BW109" s="932"/>
      <c r="BX109" s="932"/>
      <c r="BY109" s="932"/>
      <c r="BZ109" s="933"/>
      <c r="CA109" s="934" t="s">
        <v>306</v>
      </c>
      <c r="CB109" s="932"/>
      <c r="CC109" s="932"/>
      <c r="CD109" s="932"/>
      <c r="CE109" s="933"/>
      <c r="CF109" s="972" t="s">
        <v>438</v>
      </c>
      <c r="CG109" s="972"/>
      <c r="CH109" s="972"/>
      <c r="CI109" s="972"/>
      <c r="CJ109" s="972"/>
      <c r="CK109" s="934" t="s">
        <v>439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436</v>
      </c>
      <c r="DH109" s="932"/>
      <c r="DI109" s="932"/>
      <c r="DJ109" s="932"/>
      <c r="DK109" s="933"/>
      <c r="DL109" s="934" t="s">
        <v>437</v>
      </c>
      <c r="DM109" s="932"/>
      <c r="DN109" s="932"/>
      <c r="DO109" s="932"/>
      <c r="DP109" s="933"/>
      <c r="DQ109" s="934" t="s">
        <v>306</v>
      </c>
      <c r="DR109" s="932"/>
      <c r="DS109" s="932"/>
      <c r="DT109" s="932"/>
      <c r="DU109" s="933"/>
      <c r="DV109" s="934" t="s">
        <v>438</v>
      </c>
      <c r="DW109" s="932"/>
      <c r="DX109" s="932"/>
      <c r="DY109" s="932"/>
      <c r="DZ109" s="965"/>
    </row>
    <row r="110" spans="1:131" s="230" customFormat="1" ht="26.25" customHeight="1" x14ac:dyDescent="0.15">
      <c r="A110" s="843" t="s">
        <v>440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9733861</v>
      </c>
      <c r="AB110" s="925"/>
      <c r="AC110" s="925"/>
      <c r="AD110" s="925"/>
      <c r="AE110" s="926"/>
      <c r="AF110" s="927">
        <v>11029972</v>
      </c>
      <c r="AG110" s="925"/>
      <c r="AH110" s="925"/>
      <c r="AI110" s="925"/>
      <c r="AJ110" s="926"/>
      <c r="AK110" s="927">
        <v>10486696</v>
      </c>
      <c r="AL110" s="925"/>
      <c r="AM110" s="925"/>
      <c r="AN110" s="925"/>
      <c r="AO110" s="926"/>
      <c r="AP110" s="928">
        <v>20.3</v>
      </c>
      <c r="AQ110" s="929"/>
      <c r="AR110" s="929"/>
      <c r="AS110" s="929"/>
      <c r="AT110" s="930"/>
      <c r="AU110" s="966" t="s">
        <v>75</v>
      </c>
      <c r="AV110" s="967"/>
      <c r="AW110" s="967"/>
      <c r="AX110" s="967"/>
      <c r="AY110" s="967"/>
      <c r="AZ110" s="896" t="s">
        <v>441</v>
      </c>
      <c r="BA110" s="844"/>
      <c r="BB110" s="844"/>
      <c r="BC110" s="844"/>
      <c r="BD110" s="844"/>
      <c r="BE110" s="844"/>
      <c r="BF110" s="844"/>
      <c r="BG110" s="844"/>
      <c r="BH110" s="844"/>
      <c r="BI110" s="844"/>
      <c r="BJ110" s="844"/>
      <c r="BK110" s="844"/>
      <c r="BL110" s="844"/>
      <c r="BM110" s="844"/>
      <c r="BN110" s="844"/>
      <c r="BO110" s="844"/>
      <c r="BP110" s="845"/>
      <c r="BQ110" s="897">
        <v>133215206</v>
      </c>
      <c r="BR110" s="878"/>
      <c r="BS110" s="878"/>
      <c r="BT110" s="878"/>
      <c r="BU110" s="878"/>
      <c r="BV110" s="878">
        <v>139920990</v>
      </c>
      <c r="BW110" s="878"/>
      <c r="BX110" s="878"/>
      <c r="BY110" s="878"/>
      <c r="BZ110" s="878"/>
      <c r="CA110" s="878">
        <v>148997856</v>
      </c>
      <c r="CB110" s="878"/>
      <c r="CC110" s="878"/>
      <c r="CD110" s="878"/>
      <c r="CE110" s="878"/>
      <c r="CF110" s="902">
        <v>288</v>
      </c>
      <c r="CG110" s="903"/>
      <c r="CH110" s="903"/>
      <c r="CI110" s="903"/>
      <c r="CJ110" s="903"/>
      <c r="CK110" s="962" t="s">
        <v>442</v>
      </c>
      <c r="CL110" s="855"/>
      <c r="CM110" s="896" t="s">
        <v>443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393</v>
      </c>
      <c r="DH110" s="878"/>
      <c r="DI110" s="878"/>
      <c r="DJ110" s="878"/>
      <c r="DK110" s="878"/>
      <c r="DL110" s="878" t="s">
        <v>444</v>
      </c>
      <c r="DM110" s="878"/>
      <c r="DN110" s="878"/>
      <c r="DO110" s="878"/>
      <c r="DP110" s="878"/>
      <c r="DQ110" s="878" t="s">
        <v>444</v>
      </c>
      <c r="DR110" s="878"/>
      <c r="DS110" s="878"/>
      <c r="DT110" s="878"/>
      <c r="DU110" s="878"/>
      <c r="DV110" s="879" t="s">
        <v>444</v>
      </c>
      <c r="DW110" s="879"/>
      <c r="DX110" s="879"/>
      <c r="DY110" s="879"/>
      <c r="DZ110" s="880"/>
    </row>
    <row r="111" spans="1:131" s="230" customFormat="1" ht="26.25" customHeight="1" x14ac:dyDescent="0.15">
      <c r="A111" s="810" t="s">
        <v>445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393</v>
      </c>
      <c r="AB111" s="955"/>
      <c r="AC111" s="955"/>
      <c r="AD111" s="955"/>
      <c r="AE111" s="956"/>
      <c r="AF111" s="957" t="s">
        <v>393</v>
      </c>
      <c r="AG111" s="955"/>
      <c r="AH111" s="955"/>
      <c r="AI111" s="955"/>
      <c r="AJ111" s="956"/>
      <c r="AK111" s="957" t="s">
        <v>393</v>
      </c>
      <c r="AL111" s="955"/>
      <c r="AM111" s="955"/>
      <c r="AN111" s="955"/>
      <c r="AO111" s="956"/>
      <c r="AP111" s="958" t="s">
        <v>444</v>
      </c>
      <c r="AQ111" s="959"/>
      <c r="AR111" s="959"/>
      <c r="AS111" s="959"/>
      <c r="AT111" s="960"/>
      <c r="AU111" s="968"/>
      <c r="AV111" s="969"/>
      <c r="AW111" s="969"/>
      <c r="AX111" s="969"/>
      <c r="AY111" s="969"/>
      <c r="AZ111" s="851" t="s">
        <v>446</v>
      </c>
      <c r="BA111" s="788"/>
      <c r="BB111" s="788"/>
      <c r="BC111" s="788"/>
      <c r="BD111" s="788"/>
      <c r="BE111" s="788"/>
      <c r="BF111" s="788"/>
      <c r="BG111" s="788"/>
      <c r="BH111" s="788"/>
      <c r="BI111" s="788"/>
      <c r="BJ111" s="788"/>
      <c r="BK111" s="788"/>
      <c r="BL111" s="788"/>
      <c r="BM111" s="788"/>
      <c r="BN111" s="788"/>
      <c r="BO111" s="788"/>
      <c r="BP111" s="789"/>
      <c r="BQ111" s="852" t="s">
        <v>393</v>
      </c>
      <c r="BR111" s="853"/>
      <c r="BS111" s="853"/>
      <c r="BT111" s="853"/>
      <c r="BU111" s="853"/>
      <c r="BV111" s="853" t="s">
        <v>393</v>
      </c>
      <c r="BW111" s="853"/>
      <c r="BX111" s="853"/>
      <c r="BY111" s="853"/>
      <c r="BZ111" s="853"/>
      <c r="CA111" s="853" t="s">
        <v>444</v>
      </c>
      <c r="CB111" s="853"/>
      <c r="CC111" s="853"/>
      <c r="CD111" s="853"/>
      <c r="CE111" s="853"/>
      <c r="CF111" s="911" t="s">
        <v>444</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444</v>
      </c>
      <c r="DH111" s="853"/>
      <c r="DI111" s="853"/>
      <c r="DJ111" s="853"/>
      <c r="DK111" s="853"/>
      <c r="DL111" s="853" t="s">
        <v>393</v>
      </c>
      <c r="DM111" s="853"/>
      <c r="DN111" s="853"/>
      <c r="DO111" s="853"/>
      <c r="DP111" s="853"/>
      <c r="DQ111" s="853" t="s">
        <v>444</v>
      </c>
      <c r="DR111" s="853"/>
      <c r="DS111" s="853"/>
      <c r="DT111" s="853"/>
      <c r="DU111" s="853"/>
      <c r="DV111" s="830" t="s">
        <v>393</v>
      </c>
      <c r="DW111" s="830"/>
      <c r="DX111" s="830"/>
      <c r="DY111" s="830"/>
      <c r="DZ111" s="831"/>
    </row>
    <row r="112" spans="1:131" s="230" customFormat="1" ht="26.25" customHeight="1" x14ac:dyDescent="0.15">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75000</v>
      </c>
      <c r="AB112" s="816"/>
      <c r="AC112" s="816"/>
      <c r="AD112" s="816"/>
      <c r="AE112" s="817"/>
      <c r="AF112" s="818">
        <v>80000</v>
      </c>
      <c r="AG112" s="816"/>
      <c r="AH112" s="816"/>
      <c r="AI112" s="816"/>
      <c r="AJ112" s="817"/>
      <c r="AK112" s="818">
        <v>65000</v>
      </c>
      <c r="AL112" s="816"/>
      <c r="AM112" s="816"/>
      <c r="AN112" s="816"/>
      <c r="AO112" s="817"/>
      <c r="AP112" s="860">
        <v>0.1</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51465469</v>
      </c>
      <c r="BR112" s="853"/>
      <c r="BS112" s="853"/>
      <c r="BT112" s="853"/>
      <c r="BU112" s="853"/>
      <c r="BV112" s="853">
        <v>49001670</v>
      </c>
      <c r="BW112" s="853"/>
      <c r="BX112" s="853"/>
      <c r="BY112" s="853"/>
      <c r="BZ112" s="853"/>
      <c r="CA112" s="853">
        <v>46394076</v>
      </c>
      <c r="CB112" s="853"/>
      <c r="CC112" s="853"/>
      <c r="CD112" s="853"/>
      <c r="CE112" s="853"/>
      <c r="CF112" s="911">
        <v>89.7</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444</v>
      </c>
      <c r="DH112" s="853"/>
      <c r="DI112" s="853"/>
      <c r="DJ112" s="853"/>
      <c r="DK112" s="853"/>
      <c r="DL112" s="853" t="s">
        <v>444</v>
      </c>
      <c r="DM112" s="853"/>
      <c r="DN112" s="853"/>
      <c r="DO112" s="853"/>
      <c r="DP112" s="853"/>
      <c r="DQ112" s="853" t="s">
        <v>393</v>
      </c>
      <c r="DR112" s="853"/>
      <c r="DS112" s="853"/>
      <c r="DT112" s="853"/>
      <c r="DU112" s="853"/>
      <c r="DV112" s="830" t="s">
        <v>393</v>
      </c>
      <c r="DW112" s="830"/>
      <c r="DX112" s="830"/>
      <c r="DY112" s="830"/>
      <c r="DZ112" s="831"/>
    </row>
    <row r="113" spans="1:130" s="230" customFormat="1" ht="26.25" customHeight="1" x14ac:dyDescent="0.15">
      <c r="A113" s="950"/>
      <c r="B113" s="951"/>
      <c r="C113" s="788" t="s">
        <v>452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4884154</v>
      </c>
      <c r="AB113" s="955"/>
      <c r="AC113" s="955"/>
      <c r="AD113" s="955"/>
      <c r="AE113" s="956"/>
      <c r="AF113" s="957">
        <v>4760362</v>
      </c>
      <c r="AG113" s="955"/>
      <c r="AH113" s="955"/>
      <c r="AI113" s="955"/>
      <c r="AJ113" s="956"/>
      <c r="AK113" s="957">
        <v>4676566</v>
      </c>
      <c r="AL113" s="955"/>
      <c r="AM113" s="955"/>
      <c r="AN113" s="955"/>
      <c r="AO113" s="956"/>
      <c r="AP113" s="958">
        <v>9</v>
      </c>
      <c r="AQ113" s="959"/>
      <c r="AR113" s="959"/>
      <c r="AS113" s="959"/>
      <c r="AT113" s="960"/>
      <c r="AU113" s="968"/>
      <c r="AV113" s="969"/>
      <c r="AW113" s="969"/>
      <c r="AX113" s="969"/>
      <c r="AY113" s="969"/>
      <c r="AZ113" s="851" t="s">
        <v>453</v>
      </c>
      <c r="BA113" s="788"/>
      <c r="BB113" s="788"/>
      <c r="BC113" s="788"/>
      <c r="BD113" s="788"/>
      <c r="BE113" s="788"/>
      <c r="BF113" s="788"/>
      <c r="BG113" s="788"/>
      <c r="BH113" s="788"/>
      <c r="BI113" s="788"/>
      <c r="BJ113" s="788"/>
      <c r="BK113" s="788"/>
      <c r="BL113" s="788"/>
      <c r="BM113" s="788"/>
      <c r="BN113" s="788"/>
      <c r="BO113" s="788"/>
      <c r="BP113" s="789"/>
      <c r="BQ113" s="852">
        <v>7612</v>
      </c>
      <c r="BR113" s="853"/>
      <c r="BS113" s="853"/>
      <c r="BT113" s="853"/>
      <c r="BU113" s="853"/>
      <c r="BV113" s="853">
        <v>3362</v>
      </c>
      <c r="BW113" s="853"/>
      <c r="BX113" s="853"/>
      <c r="BY113" s="853"/>
      <c r="BZ113" s="853"/>
      <c r="CA113" s="853" t="s">
        <v>393</v>
      </c>
      <c r="CB113" s="853"/>
      <c r="CC113" s="853"/>
      <c r="CD113" s="853"/>
      <c r="CE113" s="853"/>
      <c r="CF113" s="911" t="s">
        <v>393</v>
      </c>
      <c r="CG113" s="912"/>
      <c r="CH113" s="912"/>
      <c r="CI113" s="912"/>
      <c r="CJ113" s="912"/>
      <c r="CK113" s="963"/>
      <c r="CL113" s="857"/>
      <c r="CM113" s="851" t="s">
        <v>454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444</v>
      </c>
      <c r="DH113" s="816"/>
      <c r="DI113" s="816"/>
      <c r="DJ113" s="816"/>
      <c r="DK113" s="817"/>
      <c r="DL113" s="818" t="s">
        <v>444</v>
      </c>
      <c r="DM113" s="816"/>
      <c r="DN113" s="816"/>
      <c r="DO113" s="816"/>
      <c r="DP113" s="817"/>
      <c r="DQ113" s="818" t="s">
        <v>444</v>
      </c>
      <c r="DR113" s="816"/>
      <c r="DS113" s="816"/>
      <c r="DT113" s="816"/>
      <c r="DU113" s="817"/>
      <c r="DV113" s="860" t="s">
        <v>444</v>
      </c>
      <c r="DW113" s="861"/>
      <c r="DX113" s="861"/>
      <c r="DY113" s="861"/>
      <c r="DZ113" s="862"/>
    </row>
    <row r="114" spans="1:130" s="230" customFormat="1" ht="26.25" customHeight="1" x14ac:dyDescent="0.15">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6472</v>
      </c>
      <c r="AB114" s="816"/>
      <c r="AC114" s="816"/>
      <c r="AD114" s="816"/>
      <c r="AE114" s="817"/>
      <c r="AF114" s="818">
        <v>3115</v>
      </c>
      <c r="AG114" s="816"/>
      <c r="AH114" s="816"/>
      <c r="AI114" s="816"/>
      <c r="AJ114" s="817"/>
      <c r="AK114" s="818">
        <v>3497</v>
      </c>
      <c r="AL114" s="816"/>
      <c r="AM114" s="816"/>
      <c r="AN114" s="816"/>
      <c r="AO114" s="817"/>
      <c r="AP114" s="860">
        <v>0</v>
      </c>
      <c r="AQ114" s="861"/>
      <c r="AR114" s="861"/>
      <c r="AS114" s="861"/>
      <c r="AT114" s="862"/>
      <c r="AU114" s="968"/>
      <c r="AV114" s="969"/>
      <c r="AW114" s="969"/>
      <c r="AX114" s="969"/>
      <c r="AY114" s="969"/>
      <c r="AZ114" s="851" t="s">
        <v>456</v>
      </c>
      <c r="BA114" s="788"/>
      <c r="BB114" s="788"/>
      <c r="BC114" s="788"/>
      <c r="BD114" s="788"/>
      <c r="BE114" s="788"/>
      <c r="BF114" s="788"/>
      <c r="BG114" s="788"/>
      <c r="BH114" s="788"/>
      <c r="BI114" s="788"/>
      <c r="BJ114" s="788"/>
      <c r="BK114" s="788"/>
      <c r="BL114" s="788"/>
      <c r="BM114" s="788"/>
      <c r="BN114" s="788"/>
      <c r="BO114" s="788"/>
      <c r="BP114" s="789"/>
      <c r="BQ114" s="852">
        <v>13056352</v>
      </c>
      <c r="BR114" s="853"/>
      <c r="BS114" s="853"/>
      <c r="BT114" s="853"/>
      <c r="BU114" s="853"/>
      <c r="BV114" s="853">
        <v>12809879</v>
      </c>
      <c r="BW114" s="853"/>
      <c r="BX114" s="853"/>
      <c r="BY114" s="853"/>
      <c r="BZ114" s="853"/>
      <c r="CA114" s="853">
        <v>12681054</v>
      </c>
      <c r="CB114" s="853"/>
      <c r="CC114" s="853"/>
      <c r="CD114" s="853"/>
      <c r="CE114" s="853"/>
      <c r="CF114" s="911">
        <v>24.5</v>
      </c>
      <c r="CG114" s="912"/>
      <c r="CH114" s="912"/>
      <c r="CI114" s="912"/>
      <c r="CJ114" s="912"/>
      <c r="CK114" s="963"/>
      <c r="CL114" s="857"/>
      <c r="CM114" s="851" t="s">
        <v>457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444</v>
      </c>
      <c r="DH114" s="816"/>
      <c r="DI114" s="816"/>
      <c r="DJ114" s="816"/>
      <c r="DK114" s="817"/>
      <c r="DL114" s="818" t="s">
        <v>444</v>
      </c>
      <c r="DM114" s="816"/>
      <c r="DN114" s="816"/>
      <c r="DO114" s="816"/>
      <c r="DP114" s="817"/>
      <c r="DQ114" s="818" t="s">
        <v>393</v>
      </c>
      <c r="DR114" s="816"/>
      <c r="DS114" s="816"/>
      <c r="DT114" s="816"/>
      <c r="DU114" s="817"/>
      <c r="DV114" s="860" t="s">
        <v>444</v>
      </c>
      <c r="DW114" s="861"/>
      <c r="DX114" s="861"/>
      <c r="DY114" s="861"/>
      <c r="DZ114" s="862"/>
    </row>
    <row r="115" spans="1:130" s="230" customFormat="1" ht="26.25" customHeight="1" x14ac:dyDescent="0.15">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444</v>
      </c>
      <c r="AB115" s="955"/>
      <c r="AC115" s="955"/>
      <c r="AD115" s="955"/>
      <c r="AE115" s="956"/>
      <c r="AF115" s="957" t="s">
        <v>444</v>
      </c>
      <c r="AG115" s="955"/>
      <c r="AH115" s="955"/>
      <c r="AI115" s="955"/>
      <c r="AJ115" s="956"/>
      <c r="AK115" s="957" t="s">
        <v>444</v>
      </c>
      <c r="AL115" s="955"/>
      <c r="AM115" s="955"/>
      <c r="AN115" s="955"/>
      <c r="AO115" s="956"/>
      <c r="AP115" s="958" t="s">
        <v>444</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t="s">
        <v>444</v>
      </c>
      <c r="BR115" s="853"/>
      <c r="BS115" s="853"/>
      <c r="BT115" s="853"/>
      <c r="BU115" s="853"/>
      <c r="BV115" s="853" t="s">
        <v>444</v>
      </c>
      <c r="BW115" s="853"/>
      <c r="BX115" s="853"/>
      <c r="BY115" s="853"/>
      <c r="BZ115" s="853"/>
      <c r="CA115" s="853" t="s">
        <v>444</v>
      </c>
      <c r="CB115" s="853"/>
      <c r="CC115" s="853"/>
      <c r="CD115" s="853"/>
      <c r="CE115" s="853"/>
      <c r="CF115" s="911" t="s">
        <v>444</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393</v>
      </c>
      <c r="DH115" s="816"/>
      <c r="DI115" s="816"/>
      <c r="DJ115" s="816"/>
      <c r="DK115" s="817"/>
      <c r="DL115" s="818" t="s">
        <v>393</v>
      </c>
      <c r="DM115" s="816"/>
      <c r="DN115" s="816"/>
      <c r="DO115" s="816"/>
      <c r="DP115" s="817"/>
      <c r="DQ115" s="818" t="s">
        <v>444</v>
      </c>
      <c r="DR115" s="816"/>
      <c r="DS115" s="816"/>
      <c r="DT115" s="816"/>
      <c r="DU115" s="817"/>
      <c r="DV115" s="860" t="s">
        <v>444</v>
      </c>
      <c r="DW115" s="861"/>
      <c r="DX115" s="861"/>
      <c r="DY115" s="861"/>
      <c r="DZ115" s="862"/>
    </row>
    <row r="116" spans="1:130" s="230" customFormat="1" ht="26.25" customHeight="1" x14ac:dyDescent="0.15">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1230</v>
      </c>
      <c r="AB116" s="816"/>
      <c r="AC116" s="816"/>
      <c r="AD116" s="816"/>
      <c r="AE116" s="817"/>
      <c r="AF116" s="818">
        <v>872</v>
      </c>
      <c r="AG116" s="816"/>
      <c r="AH116" s="816"/>
      <c r="AI116" s="816"/>
      <c r="AJ116" s="817"/>
      <c r="AK116" s="818">
        <v>553</v>
      </c>
      <c r="AL116" s="816"/>
      <c r="AM116" s="816"/>
      <c r="AN116" s="816"/>
      <c r="AO116" s="817"/>
      <c r="AP116" s="860">
        <v>0</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444</v>
      </c>
      <c r="BR116" s="853"/>
      <c r="BS116" s="853"/>
      <c r="BT116" s="853"/>
      <c r="BU116" s="853"/>
      <c r="BV116" s="853" t="s">
        <v>444</v>
      </c>
      <c r="BW116" s="853"/>
      <c r="BX116" s="853"/>
      <c r="BY116" s="853"/>
      <c r="BZ116" s="853"/>
      <c r="CA116" s="853" t="s">
        <v>444</v>
      </c>
      <c r="CB116" s="853"/>
      <c r="CC116" s="853"/>
      <c r="CD116" s="853"/>
      <c r="CE116" s="853"/>
      <c r="CF116" s="911" t="s">
        <v>444</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444</v>
      </c>
      <c r="DH116" s="816"/>
      <c r="DI116" s="816"/>
      <c r="DJ116" s="816"/>
      <c r="DK116" s="817"/>
      <c r="DL116" s="818" t="s">
        <v>444</v>
      </c>
      <c r="DM116" s="816"/>
      <c r="DN116" s="816"/>
      <c r="DO116" s="816"/>
      <c r="DP116" s="817"/>
      <c r="DQ116" s="818" t="s">
        <v>444</v>
      </c>
      <c r="DR116" s="816"/>
      <c r="DS116" s="816"/>
      <c r="DT116" s="816"/>
      <c r="DU116" s="817"/>
      <c r="DV116" s="860" t="s">
        <v>444</v>
      </c>
      <c r="DW116" s="861"/>
      <c r="DX116" s="861"/>
      <c r="DY116" s="861"/>
      <c r="DZ116" s="862"/>
    </row>
    <row r="117" spans="1:130" s="230" customFormat="1" ht="26.25" customHeight="1" x14ac:dyDescent="0.15">
      <c r="A117" s="931" t="s">
        <v>187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464</v>
      </c>
      <c r="Z117" s="933"/>
      <c r="AA117" s="938">
        <v>14700717</v>
      </c>
      <c r="AB117" s="939"/>
      <c r="AC117" s="939"/>
      <c r="AD117" s="939"/>
      <c r="AE117" s="940"/>
      <c r="AF117" s="941">
        <v>15874321</v>
      </c>
      <c r="AG117" s="939"/>
      <c r="AH117" s="939"/>
      <c r="AI117" s="939"/>
      <c r="AJ117" s="940"/>
      <c r="AK117" s="941">
        <v>15232312</v>
      </c>
      <c r="AL117" s="939"/>
      <c r="AM117" s="939"/>
      <c r="AN117" s="939"/>
      <c r="AO117" s="940"/>
      <c r="AP117" s="942"/>
      <c r="AQ117" s="943"/>
      <c r="AR117" s="943"/>
      <c r="AS117" s="943"/>
      <c r="AT117" s="944"/>
      <c r="AU117" s="968"/>
      <c r="AV117" s="969"/>
      <c r="AW117" s="969"/>
      <c r="AX117" s="969"/>
      <c r="AY117" s="969"/>
      <c r="AZ117" s="899" t="s">
        <v>465</v>
      </c>
      <c r="BA117" s="900"/>
      <c r="BB117" s="900"/>
      <c r="BC117" s="900"/>
      <c r="BD117" s="900"/>
      <c r="BE117" s="900"/>
      <c r="BF117" s="900"/>
      <c r="BG117" s="900"/>
      <c r="BH117" s="900"/>
      <c r="BI117" s="900"/>
      <c r="BJ117" s="900"/>
      <c r="BK117" s="900"/>
      <c r="BL117" s="900"/>
      <c r="BM117" s="900"/>
      <c r="BN117" s="900"/>
      <c r="BO117" s="900"/>
      <c r="BP117" s="901"/>
      <c r="BQ117" s="852" t="s">
        <v>466</v>
      </c>
      <c r="BR117" s="853"/>
      <c r="BS117" s="853"/>
      <c r="BT117" s="853"/>
      <c r="BU117" s="853"/>
      <c r="BV117" s="853" t="s">
        <v>129</v>
      </c>
      <c r="BW117" s="853"/>
      <c r="BX117" s="853"/>
      <c r="BY117" s="853"/>
      <c r="BZ117" s="853"/>
      <c r="CA117" s="853" t="s">
        <v>467</v>
      </c>
      <c r="CB117" s="853"/>
      <c r="CC117" s="853"/>
      <c r="CD117" s="853"/>
      <c r="CE117" s="853"/>
      <c r="CF117" s="911" t="s">
        <v>129</v>
      </c>
      <c r="CG117" s="912"/>
      <c r="CH117" s="912"/>
      <c r="CI117" s="912"/>
      <c r="CJ117" s="912"/>
      <c r="CK117" s="963"/>
      <c r="CL117" s="857"/>
      <c r="CM117" s="851" t="s">
        <v>468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393</v>
      </c>
      <c r="DH117" s="816"/>
      <c r="DI117" s="816"/>
      <c r="DJ117" s="816"/>
      <c r="DK117" s="817"/>
      <c r="DL117" s="818" t="s">
        <v>469</v>
      </c>
      <c r="DM117" s="816"/>
      <c r="DN117" s="816"/>
      <c r="DO117" s="816"/>
      <c r="DP117" s="817"/>
      <c r="DQ117" s="818" t="s">
        <v>393</v>
      </c>
      <c r="DR117" s="816"/>
      <c r="DS117" s="816"/>
      <c r="DT117" s="816"/>
      <c r="DU117" s="817"/>
      <c r="DV117" s="860" t="s">
        <v>470</v>
      </c>
      <c r="DW117" s="861"/>
      <c r="DX117" s="861"/>
      <c r="DY117" s="861"/>
      <c r="DZ117" s="862"/>
    </row>
    <row r="118" spans="1:130" s="230" customFormat="1" ht="26.25" customHeight="1" x14ac:dyDescent="0.15">
      <c r="A118" s="931" t="s">
        <v>439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436</v>
      </c>
      <c r="AB118" s="932"/>
      <c r="AC118" s="932"/>
      <c r="AD118" s="932"/>
      <c r="AE118" s="933"/>
      <c r="AF118" s="934" t="s">
        <v>437</v>
      </c>
      <c r="AG118" s="932"/>
      <c r="AH118" s="932"/>
      <c r="AI118" s="932"/>
      <c r="AJ118" s="933"/>
      <c r="AK118" s="934" t="s">
        <v>306</v>
      </c>
      <c r="AL118" s="932"/>
      <c r="AM118" s="932"/>
      <c r="AN118" s="932"/>
      <c r="AO118" s="933"/>
      <c r="AP118" s="935" t="s">
        <v>438</v>
      </c>
      <c r="AQ118" s="936"/>
      <c r="AR118" s="936"/>
      <c r="AS118" s="936"/>
      <c r="AT118" s="937"/>
      <c r="AU118" s="968"/>
      <c r="AV118" s="969"/>
      <c r="AW118" s="969"/>
      <c r="AX118" s="969"/>
      <c r="AY118" s="969"/>
      <c r="AZ118" s="874" t="s">
        <v>471</v>
      </c>
      <c r="BA118" s="875"/>
      <c r="BB118" s="875"/>
      <c r="BC118" s="875"/>
      <c r="BD118" s="875"/>
      <c r="BE118" s="875"/>
      <c r="BF118" s="875"/>
      <c r="BG118" s="875"/>
      <c r="BH118" s="875"/>
      <c r="BI118" s="875"/>
      <c r="BJ118" s="875"/>
      <c r="BK118" s="875"/>
      <c r="BL118" s="875"/>
      <c r="BM118" s="875"/>
      <c r="BN118" s="875"/>
      <c r="BO118" s="875"/>
      <c r="BP118" s="876"/>
      <c r="BQ118" s="915" t="s">
        <v>466</v>
      </c>
      <c r="BR118" s="881"/>
      <c r="BS118" s="881"/>
      <c r="BT118" s="881"/>
      <c r="BU118" s="881"/>
      <c r="BV118" s="881" t="s">
        <v>393</v>
      </c>
      <c r="BW118" s="881"/>
      <c r="BX118" s="881"/>
      <c r="BY118" s="881"/>
      <c r="BZ118" s="881"/>
      <c r="CA118" s="881" t="s">
        <v>129</v>
      </c>
      <c r="CB118" s="881"/>
      <c r="CC118" s="881"/>
      <c r="CD118" s="881"/>
      <c r="CE118" s="881"/>
      <c r="CF118" s="911" t="s">
        <v>393</v>
      </c>
      <c r="CG118" s="912"/>
      <c r="CH118" s="912"/>
      <c r="CI118" s="912"/>
      <c r="CJ118" s="912"/>
      <c r="CK118" s="963"/>
      <c r="CL118" s="857"/>
      <c r="CM118" s="851" t="s">
        <v>472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473</v>
      </c>
      <c r="DH118" s="816"/>
      <c r="DI118" s="816"/>
      <c r="DJ118" s="816"/>
      <c r="DK118" s="817"/>
      <c r="DL118" s="818" t="s">
        <v>129</v>
      </c>
      <c r="DM118" s="816"/>
      <c r="DN118" s="816"/>
      <c r="DO118" s="816"/>
      <c r="DP118" s="817"/>
      <c r="DQ118" s="818" t="s">
        <v>393</v>
      </c>
      <c r="DR118" s="816"/>
      <c r="DS118" s="816"/>
      <c r="DT118" s="816"/>
      <c r="DU118" s="817"/>
      <c r="DV118" s="860" t="s">
        <v>393</v>
      </c>
      <c r="DW118" s="861"/>
      <c r="DX118" s="861"/>
      <c r="DY118" s="861"/>
      <c r="DZ118" s="862"/>
    </row>
    <row r="119" spans="1:130" s="230" customFormat="1" ht="26.25" customHeight="1" x14ac:dyDescent="0.15">
      <c r="A119" s="854" t="s">
        <v>442</v>
      </c>
      <c r="B119" s="855"/>
      <c r="C119" s="896" t="s">
        <v>443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129</v>
      </c>
      <c r="AB119" s="925"/>
      <c r="AC119" s="925"/>
      <c r="AD119" s="925"/>
      <c r="AE119" s="926"/>
      <c r="AF119" s="927" t="s">
        <v>129</v>
      </c>
      <c r="AG119" s="925"/>
      <c r="AH119" s="925"/>
      <c r="AI119" s="925"/>
      <c r="AJ119" s="926"/>
      <c r="AK119" s="927" t="s">
        <v>474</v>
      </c>
      <c r="AL119" s="925"/>
      <c r="AM119" s="925"/>
      <c r="AN119" s="925"/>
      <c r="AO119" s="926"/>
      <c r="AP119" s="928" t="s">
        <v>129</v>
      </c>
      <c r="AQ119" s="929"/>
      <c r="AR119" s="929"/>
      <c r="AS119" s="929"/>
      <c r="AT119" s="930"/>
      <c r="AU119" s="970"/>
      <c r="AV119" s="971"/>
      <c r="AW119" s="971"/>
      <c r="AX119" s="971"/>
      <c r="AY119" s="971"/>
      <c r="AZ119" s="251" t="s">
        <v>187</v>
      </c>
      <c r="BA119" s="251"/>
      <c r="BB119" s="251"/>
      <c r="BC119" s="251"/>
      <c r="BD119" s="251"/>
      <c r="BE119" s="251"/>
      <c r="BF119" s="251"/>
      <c r="BG119" s="251"/>
      <c r="BH119" s="251"/>
      <c r="BI119" s="251"/>
      <c r="BJ119" s="251"/>
      <c r="BK119" s="251"/>
      <c r="BL119" s="251"/>
      <c r="BM119" s="251"/>
      <c r="BN119" s="251"/>
      <c r="BO119" s="913" t="s">
        <v>475</v>
      </c>
      <c r="BP119" s="914"/>
      <c r="BQ119" s="915">
        <v>197744639</v>
      </c>
      <c r="BR119" s="881"/>
      <c r="BS119" s="881"/>
      <c r="BT119" s="881"/>
      <c r="BU119" s="881"/>
      <c r="BV119" s="881">
        <v>201735901</v>
      </c>
      <c r="BW119" s="881"/>
      <c r="BX119" s="881"/>
      <c r="BY119" s="881"/>
      <c r="BZ119" s="881"/>
      <c r="CA119" s="881">
        <v>208072986</v>
      </c>
      <c r="CB119" s="881"/>
      <c r="CC119" s="881"/>
      <c r="CD119" s="881"/>
      <c r="CE119" s="881"/>
      <c r="CF119" s="784"/>
      <c r="CG119" s="785"/>
      <c r="CH119" s="785"/>
      <c r="CI119" s="785"/>
      <c r="CJ119" s="870"/>
      <c r="CK119" s="964"/>
      <c r="CL119" s="859"/>
      <c r="CM119" s="874" t="s">
        <v>476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129</v>
      </c>
      <c r="DH119" s="800"/>
      <c r="DI119" s="800"/>
      <c r="DJ119" s="800"/>
      <c r="DK119" s="801"/>
      <c r="DL119" s="802" t="s">
        <v>129</v>
      </c>
      <c r="DM119" s="800"/>
      <c r="DN119" s="800"/>
      <c r="DO119" s="800"/>
      <c r="DP119" s="801"/>
      <c r="DQ119" s="802" t="s">
        <v>477</v>
      </c>
      <c r="DR119" s="800"/>
      <c r="DS119" s="800"/>
      <c r="DT119" s="800"/>
      <c r="DU119" s="801"/>
      <c r="DV119" s="884" t="s">
        <v>129</v>
      </c>
      <c r="DW119" s="885"/>
      <c r="DX119" s="885"/>
      <c r="DY119" s="885"/>
      <c r="DZ119" s="886"/>
    </row>
    <row r="120" spans="1:130" s="230" customFormat="1" ht="26.25" customHeight="1" x14ac:dyDescent="0.15">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466</v>
      </c>
      <c r="AB120" s="816"/>
      <c r="AC120" s="816"/>
      <c r="AD120" s="816"/>
      <c r="AE120" s="817"/>
      <c r="AF120" s="818" t="s">
        <v>466</v>
      </c>
      <c r="AG120" s="816"/>
      <c r="AH120" s="816"/>
      <c r="AI120" s="816"/>
      <c r="AJ120" s="817"/>
      <c r="AK120" s="818" t="s">
        <v>129</v>
      </c>
      <c r="AL120" s="816"/>
      <c r="AM120" s="816"/>
      <c r="AN120" s="816"/>
      <c r="AO120" s="817"/>
      <c r="AP120" s="860" t="s">
        <v>474</v>
      </c>
      <c r="AQ120" s="861"/>
      <c r="AR120" s="861"/>
      <c r="AS120" s="861"/>
      <c r="AT120" s="862"/>
      <c r="AU120" s="916" t="s">
        <v>478</v>
      </c>
      <c r="AV120" s="917"/>
      <c r="AW120" s="917"/>
      <c r="AX120" s="917"/>
      <c r="AY120" s="918"/>
      <c r="AZ120" s="896" t="s">
        <v>479</v>
      </c>
      <c r="BA120" s="844"/>
      <c r="BB120" s="844"/>
      <c r="BC120" s="844"/>
      <c r="BD120" s="844"/>
      <c r="BE120" s="844"/>
      <c r="BF120" s="844"/>
      <c r="BG120" s="844"/>
      <c r="BH120" s="844"/>
      <c r="BI120" s="844"/>
      <c r="BJ120" s="844"/>
      <c r="BK120" s="844"/>
      <c r="BL120" s="844"/>
      <c r="BM120" s="844"/>
      <c r="BN120" s="844"/>
      <c r="BO120" s="844"/>
      <c r="BP120" s="845"/>
      <c r="BQ120" s="897">
        <v>4410776</v>
      </c>
      <c r="BR120" s="878"/>
      <c r="BS120" s="878"/>
      <c r="BT120" s="878"/>
      <c r="BU120" s="878"/>
      <c r="BV120" s="878">
        <v>6635343</v>
      </c>
      <c r="BW120" s="878"/>
      <c r="BX120" s="878"/>
      <c r="BY120" s="878"/>
      <c r="BZ120" s="878"/>
      <c r="CA120" s="878">
        <v>8275138</v>
      </c>
      <c r="CB120" s="878"/>
      <c r="CC120" s="878"/>
      <c r="CD120" s="878"/>
      <c r="CE120" s="878"/>
      <c r="CF120" s="902">
        <v>16</v>
      </c>
      <c r="CG120" s="903"/>
      <c r="CH120" s="903"/>
      <c r="CI120" s="903"/>
      <c r="CJ120" s="903"/>
      <c r="CK120" s="904" t="s">
        <v>480</v>
      </c>
      <c r="CL120" s="888"/>
      <c r="CM120" s="888"/>
      <c r="CN120" s="888"/>
      <c r="CO120" s="889"/>
      <c r="CP120" s="908" t="s">
        <v>481</v>
      </c>
      <c r="CQ120" s="909"/>
      <c r="CR120" s="909"/>
      <c r="CS120" s="909"/>
      <c r="CT120" s="909"/>
      <c r="CU120" s="909"/>
      <c r="CV120" s="909"/>
      <c r="CW120" s="909"/>
      <c r="CX120" s="909"/>
      <c r="CY120" s="909"/>
      <c r="CZ120" s="909"/>
      <c r="DA120" s="909"/>
      <c r="DB120" s="909"/>
      <c r="DC120" s="909"/>
      <c r="DD120" s="909"/>
      <c r="DE120" s="909"/>
      <c r="DF120" s="910"/>
      <c r="DG120" s="897">
        <v>47413900</v>
      </c>
      <c r="DH120" s="878"/>
      <c r="DI120" s="878"/>
      <c r="DJ120" s="878"/>
      <c r="DK120" s="878"/>
      <c r="DL120" s="878">
        <v>44991210</v>
      </c>
      <c r="DM120" s="878"/>
      <c r="DN120" s="878"/>
      <c r="DO120" s="878"/>
      <c r="DP120" s="878"/>
      <c r="DQ120" s="878">
        <v>42462153</v>
      </c>
      <c r="DR120" s="878"/>
      <c r="DS120" s="878"/>
      <c r="DT120" s="878"/>
      <c r="DU120" s="878"/>
      <c r="DV120" s="879">
        <v>82.1</v>
      </c>
      <c r="DW120" s="879"/>
      <c r="DX120" s="879"/>
      <c r="DY120" s="879"/>
      <c r="DZ120" s="880"/>
    </row>
    <row r="121" spans="1:130" s="230" customFormat="1" ht="26.25" customHeight="1" x14ac:dyDescent="0.15">
      <c r="A121" s="856"/>
      <c r="B121" s="857"/>
      <c r="C121" s="899" t="s">
        <v>482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483</v>
      </c>
      <c r="AB121" s="816"/>
      <c r="AC121" s="816"/>
      <c r="AD121" s="816"/>
      <c r="AE121" s="817"/>
      <c r="AF121" s="818" t="s">
        <v>129</v>
      </c>
      <c r="AG121" s="816"/>
      <c r="AH121" s="816"/>
      <c r="AI121" s="816"/>
      <c r="AJ121" s="817"/>
      <c r="AK121" s="818" t="s">
        <v>129</v>
      </c>
      <c r="AL121" s="816"/>
      <c r="AM121" s="816"/>
      <c r="AN121" s="816"/>
      <c r="AO121" s="817"/>
      <c r="AP121" s="860" t="s">
        <v>467</v>
      </c>
      <c r="AQ121" s="861"/>
      <c r="AR121" s="861"/>
      <c r="AS121" s="861"/>
      <c r="AT121" s="862"/>
      <c r="AU121" s="919"/>
      <c r="AV121" s="920"/>
      <c r="AW121" s="920"/>
      <c r="AX121" s="920"/>
      <c r="AY121" s="921"/>
      <c r="AZ121" s="851" t="s">
        <v>484</v>
      </c>
      <c r="BA121" s="788"/>
      <c r="BB121" s="788"/>
      <c r="BC121" s="788"/>
      <c r="BD121" s="788"/>
      <c r="BE121" s="788"/>
      <c r="BF121" s="788"/>
      <c r="BG121" s="788"/>
      <c r="BH121" s="788"/>
      <c r="BI121" s="788"/>
      <c r="BJ121" s="788"/>
      <c r="BK121" s="788"/>
      <c r="BL121" s="788"/>
      <c r="BM121" s="788"/>
      <c r="BN121" s="788"/>
      <c r="BO121" s="788"/>
      <c r="BP121" s="789"/>
      <c r="BQ121" s="852">
        <v>18632744</v>
      </c>
      <c r="BR121" s="853"/>
      <c r="BS121" s="853"/>
      <c r="BT121" s="853"/>
      <c r="BU121" s="853"/>
      <c r="BV121" s="853">
        <v>18363669</v>
      </c>
      <c r="BW121" s="853"/>
      <c r="BX121" s="853"/>
      <c r="BY121" s="853"/>
      <c r="BZ121" s="853"/>
      <c r="CA121" s="853">
        <v>18714748</v>
      </c>
      <c r="CB121" s="853"/>
      <c r="CC121" s="853"/>
      <c r="CD121" s="853"/>
      <c r="CE121" s="853"/>
      <c r="CF121" s="911">
        <v>36.200000000000003</v>
      </c>
      <c r="CG121" s="912"/>
      <c r="CH121" s="912"/>
      <c r="CI121" s="912"/>
      <c r="CJ121" s="912"/>
      <c r="CK121" s="905"/>
      <c r="CL121" s="891"/>
      <c r="CM121" s="891"/>
      <c r="CN121" s="891"/>
      <c r="CO121" s="892"/>
      <c r="CP121" s="871" t="s">
        <v>485</v>
      </c>
      <c r="CQ121" s="872"/>
      <c r="CR121" s="872"/>
      <c r="CS121" s="872"/>
      <c r="CT121" s="872"/>
      <c r="CU121" s="872"/>
      <c r="CV121" s="872"/>
      <c r="CW121" s="872"/>
      <c r="CX121" s="872"/>
      <c r="CY121" s="872"/>
      <c r="CZ121" s="872"/>
      <c r="DA121" s="872"/>
      <c r="DB121" s="872"/>
      <c r="DC121" s="872"/>
      <c r="DD121" s="872"/>
      <c r="DE121" s="872"/>
      <c r="DF121" s="873"/>
      <c r="DG121" s="852">
        <v>3752149</v>
      </c>
      <c r="DH121" s="853"/>
      <c r="DI121" s="853"/>
      <c r="DJ121" s="853"/>
      <c r="DK121" s="853"/>
      <c r="DL121" s="853">
        <v>3711531</v>
      </c>
      <c r="DM121" s="853"/>
      <c r="DN121" s="853"/>
      <c r="DO121" s="853"/>
      <c r="DP121" s="853"/>
      <c r="DQ121" s="853">
        <v>3664098</v>
      </c>
      <c r="DR121" s="853"/>
      <c r="DS121" s="853"/>
      <c r="DT121" s="853"/>
      <c r="DU121" s="853"/>
      <c r="DV121" s="830">
        <v>7.1</v>
      </c>
      <c r="DW121" s="830"/>
      <c r="DX121" s="830"/>
      <c r="DY121" s="830"/>
      <c r="DZ121" s="831"/>
    </row>
    <row r="122" spans="1:130" s="230" customFormat="1" ht="26.25" customHeight="1" x14ac:dyDescent="0.15">
      <c r="A122" s="856"/>
      <c r="B122" s="857"/>
      <c r="C122" s="851" t="s">
        <v>457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129</v>
      </c>
      <c r="AB122" s="816"/>
      <c r="AC122" s="816"/>
      <c r="AD122" s="816"/>
      <c r="AE122" s="817"/>
      <c r="AF122" s="818" t="s">
        <v>467</v>
      </c>
      <c r="AG122" s="816"/>
      <c r="AH122" s="816"/>
      <c r="AI122" s="816"/>
      <c r="AJ122" s="817"/>
      <c r="AK122" s="818" t="s">
        <v>129</v>
      </c>
      <c r="AL122" s="816"/>
      <c r="AM122" s="816"/>
      <c r="AN122" s="816"/>
      <c r="AO122" s="817"/>
      <c r="AP122" s="860" t="s">
        <v>129</v>
      </c>
      <c r="AQ122" s="861"/>
      <c r="AR122" s="861"/>
      <c r="AS122" s="861"/>
      <c r="AT122" s="862"/>
      <c r="AU122" s="919"/>
      <c r="AV122" s="920"/>
      <c r="AW122" s="920"/>
      <c r="AX122" s="920"/>
      <c r="AY122" s="921"/>
      <c r="AZ122" s="874" t="s">
        <v>486</v>
      </c>
      <c r="BA122" s="875"/>
      <c r="BB122" s="875"/>
      <c r="BC122" s="875"/>
      <c r="BD122" s="875"/>
      <c r="BE122" s="875"/>
      <c r="BF122" s="875"/>
      <c r="BG122" s="875"/>
      <c r="BH122" s="875"/>
      <c r="BI122" s="875"/>
      <c r="BJ122" s="875"/>
      <c r="BK122" s="875"/>
      <c r="BL122" s="875"/>
      <c r="BM122" s="875"/>
      <c r="BN122" s="875"/>
      <c r="BO122" s="875"/>
      <c r="BP122" s="876"/>
      <c r="BQ122" s="915">
        <v>109259072</v>
      </c>
      <c r="BR122" s="881"/>
      <c r="BS122" s="881"/>
      <c r="BT122" s="881"/>
      <c r="BU122" s="881"/>
      <c r="BV122" s="881">
        <v>110921758</v>
      </c>
      <c r="BW122" s="881"/>
      <c r="BX122" s="881"/>
      <c r="BY122" s="881"/>
      <c r="BZ122" s="881"/>
      <c r="CA122" s="881">
        <v>112334280</v>
      </c>
      <c r="CB122" s="881"/>
      <c r="CC122" s="881"/>
      <c r="CD122" s="881"/>
      <c r="CE122" s="881"/>
      <c r="CF122" s="882">
        <v>217.2</v>
      </c>
      <c r="CG122" s="883"/>
      <c r="CH122" s="883"/>
      <c r="CI122" s="883"/>
      <c r="CJ122" s="883"/>
      <c r="CK122" s="905"/>
      <c r="CL122" s="891"/>
      <c r="CM122" s="891"/>
      <c r="CN122" s="891"/>
      <c r="CO122" s="892"/>
      <c r="CP122" s="871" t="s">
        <v>487</v>
      </c>
      <c r="CQ122" s="872"/>
      <c r="CR122" s="872"/>
      <c r="CS122" s="872"/>
      <c r="CT122" s="872"/>
      <c r="CU122" s="872"/>
      <c r="CV122" s="872"/>
      <c r="CW122" s="872"/>
      <c r="CX122" s="872"/>
      <c r="CY122" s="872"/>
      <c r="CZ122" s="872"/>
      <c r="DA122" s="872"/>
      <c r="DB122" s="872"/>
      <c r="DC122" s="872"/>
      <c r="DD122" s="872"/>
      <c r="DE122" s="872"/>
      <c r="DF122" s="873"/>
      <c r="DG122" s="852">
        <v>222567</v>
      </c>
      <c r="DH122" s="853"/>
      <c r="DI122" s="853"/>
      <c r="DJ122" s="853"/>
      <c r="DK122" s="853"/>
      <c r="DL122" s="853">
        <v>257328</v>
      </c>
      <c r="DM122" s="853"/>
      <c r="DN122" s="853"/>
      <c r="DO122" s="853"/>
      <c r="DP122" s="853"/>
      <c r="DQ122" s="853">
        <v>245842</v>
      </c>
      <c r="DR122" s="853"/>
      <c r="DS122" s="853"/>
      <c r="DT122" s="853"/>
      <c r="DU122" s="853"/>
      <c r="DV122" s="830">
        <v>0.5</v>
      </c>
      <c r="DW122" s="830"/>
      <c r="DX122" s="830"/>
      <c r="DY122" s="830"/>
      <c r="DZ122" s="831"/>
    </row>
    <row r="123" spans="1:130" s="230" customFormat="1" ht="26.25" customHeight="1" x14ac:dyDescent="0.15">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129</v>
      </c>
      <c r="AB123" s="816"/>
      <c r="AC123" s="816"/>
      <c r="AD123" s="816"/>
      <c r="AE123" s="817"/>
      <c r="AF123" s="818" t="s">
        <v>488</v>
      </c>
      <c r="AG123" s="816"/>
      <c r="AH123" s="816"/>
      <c r="AI123" s="816"/>
      <c r="AJ123" s="817"/>
      <c r="AK123" s="818" t="s">
        <v>467</v>
      </c>
      <c r="AL123" s="816"/>
      <c r="AM123" s="816"/>
      <c r="AN123" s="816"/>
      <c r="AO123" s="817"/>
      <c r="AP123" s="860" t="s">
        <v>129</v>
      </c>
      <c r="AQ123" s="861"/>
      <c r="AR123" s="861"/>
      <c r="AS123" s="861"/>
      <c r="AT123" s="862"/>
      <c r="AU123" s="922"/>
      <c r="AV123" s="923"/>
      <c r="AW123" s="923"/>
      <c r="AX123" s="923"/>
      <c r="AY123" s="923"/>
      <c r="AZ123" s="251" t="s">
        <v>187</v>
      </c>
      <c r="BA123" s="251"/>
      <c r="BB123" s="251"/>
      <c r="BC123" s="251"/>
      <c r="BD123" s="251"/>
      <c r="BE123" s="251"/>
      <c r="BF123" s="251"/>
      <c r="BG123" s="251"/>
      <c r="BH123" s="251"/>
      <c r="BI123" s="251"/>
      <c r="BJ123" s="251"/>
      <c r="BK123" s="251"/>
      <c r="BL123" s="251"/>
      <c r="BM123" s="251"/>
      <c r="BN123" s="251"/>
      <c r="BO123" s="913" t="s">
        <v>489</v>
      </c>
      <c r="BP123" s="914"/>
      <c r="BQ123" s="868">
        <v>132302592</v>
      </c>
      <c r="BR123" s="869"/>
      <c r="BS123" s="869"/>
      <c r="BT123" s="869"/>
      <c r="BU123" s="869"/>
      <c r="BV123" s="869">
        <v>135920770</v>
      </c>
      <c r="BW123" s="869"/>
      <c r="BX123" s="869"/>
      <c r="BY123" s="869"/>
      <c r="BZ123" s="869"/>
      <c r="CA123" s="869">
        <v>139324166</v>
      </c>
      <c r="CB123" s="869"/>
      <c r="CC123" s="869"/>
      <c r="CD123" s="869"/>
      <c r="CE123" s="869"/>
      <c r="CF123" s="784"/>
      <c r="CG123" s="785"/>
      <c r="CH123" s="785"/>
      <c r="CI123" s="785"/>
      <c r="CJ123" s="870"/>
      <c r="CK123" s="905"/>
      <c r="CL123" s="891"/>
      <c r="CM123" s="891"/>
      <c r="CN123" s="891"/>
      <c r="CO123" s="892"/>
      <c r="CP123" s="871" t="s">
        <v>490</v>
      </c>
      <c r="CQ123" s="872"/>
      <c r="CR123" s="872"/>
      <c r="CS123" s="872"/>
      <c r="CT123" s="872"/>
      <c r="CU123" s="872"/>
      <c r="CV123" s="872"/>
      <c r="CW123" s="872"/>
      <c r="CX123" s="872"/>
      <c r="CY123" s="872"/>
      <c r="CZ123" s="872"/>
      <c r="DA123" s="872"/>
      <c r="DB123" s="872"/>
      <c r="DC123" s="872"/>
      <c r="DD123" s="872"/>
      <c r="DE123" s="872"/>
      <c r="DF123" s="873"/>
      <c r="DG123" s="815">
        <v>62807</v>
      </c>
      <c r="DH123" s="816"/>
      <c r="DI123" s="816"/>
      <c r="DJ123" s="816"/>
      <c r="DK123" s="817"/>
      <c r="DL123" s="818">
        <v>41601</v>
      </c>
      <c r="DM123" s="816"/>
      <c r="DN123" s="816"/>
      <c r="DO123" s="816"/>
      <c r="DP123" s="817"/>
      <c r="DQ123" s="818">
        <v>21983</v>
      </c>
      <c r="DR123" s="816"/>
      <c r="DS123" s="816"/>
      <c r="DT123" s="816"/>
      <c r="DU123" s="817"/>
      <c r="DV123" s="860">
        <v>0</v>
      </c>
      <c r="DW123" s="861"/>
      <c r="DX123" s="861"/>
      <c r="DY123" s="861"/>
      <c r="DZ123" s="862"/>
    </row>
    <row r="124" spans="1:130" s="230" customFormat="1" ht="26.25" customHeight="1" thickBot="1" x14ac:dyDescent="0.2">
      <c r="A124" s="856"/>
      <c r="B124" s="857"/>
      <c r="C124" s="851" t="s">
        <v>468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393</v>
      </c>
      <c r="AB124" s="816"/>
      <c r="AC124" s="816"/>
      <c r="AD124" s="816"/>
      <c r="AE124" s="817"/>
      <c r="AF124" s="818" t="s">
        <v>129</v>
      </c>
      <c r="AG124" s="816"/>
      <c r="AH124" s="816"/>
      <c r="AI124" s="816"/>
      <c r="AJ124" s="817"/>
      <c r="AK124" s="818" t="s">
        <v>393</v>
      </c>
      <c r="AL124" s="816"/>
      <c r="AM124" s="816"/>
      <c r="AN124" s="816"/>
      <c r="AO124" s="817"/>
      <c r="AP124" s="860" t="s">
        <v>467</v>
      </c>
      <c r="AQ124" s="861"/>
      <c r="AR124" s="861"/>
      <c r="AS124" s="861"/>
      <c r="AT124" s="862"/>
      <c r="AU124" s="863" t="s">
        <v>491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129.4</v>
      </c>
      <c r="BR124" s="867"/>
      <c r="BS124" s="867"/>
      <c r="BT124" s="867"/>
      <c r="BU124" s="867"/>
      <c r="BV124" s="867">
        <v>123.1</v>
      </c>
      <c r="BW124" s="867"/>
      <c r="BX124" s="867"/>
      <c r="BY124" s="867"/>
      <c r="BZ124" s="867"/>
      <c r="CA124" s="867">
        <v>132.9</v>
      </c>
      <c r="CB124" s="867"/>
      <c r="CC124" s="867"/>
      <c r="CD124" s="867"/>
      <c r="CE124" s="867"/>
      <c r="CF124" s="762"/>
      <c r="CG124" s="763"/>
      <c r="CH124" s="763"/>
      <c r="CI124" s="763"/>
      <c r="CJ124" s="898"/>
      <c r="CK124" s="906"/>
      <c r="CL124" s="906"/>
      <c r="CM124" s="906"/>
      <c r="CN124" s="906"/>
      <c r="CO124" s="907"/>
      <c r="CP124" s="871" t="s">
        <v>492</v>
      </c>
      <c r="CQ124" s="872"/>
      <c r="CR124" s="872"/>
      <c r="CS124" s="872"/>
      <c r="CT124" s="872"/>
      <c r="CU124" s="872"/>
      <c r="CV124" s="872"/>
      <c r="CW124" s="872"/>
      <c r="CX124" s="872"/>
      <c r="CY124" s="872"/>
      <c r="CZ124" s="872"/>
      <c r="DA124" s="872"/>
      <c r="DB124" s="872"/>
      <c r="DC124" s="872"/>
      <c r="DD124" s="872"/>
      <c r="DE124" s="872"/>
      <c r="DF124" s="873"/>
      <c r="DG124" s="799">
        <v>14046</v>
      </c>
      <c r="DH124" s="800"/>
      <c r="DI124" s="800"/>
      <c r="DJ124" s="800"/>
      <c r="DK124" s="801"/>
      <c r="DL124" s="802" t="s">
        <v>393</v>
      </c>
      <c r="DM124" s="800"/>
      <c r="DN124" s="800"/>
      <c r="DO124" s="800"/>
      <c r="DP124" s="801"/>
      <c r="DQ124" s="802" t="s">
        <v>393</v>
      </c>
      <c r="DR124" s="800"/>
      <c r="DS124" s="800"/>
      <c r="DT124" s="800"/>
      <c r="DU124" s="801"/>
      <c r="DV124" s="884" t="s">
        <v>393</v>
      </c>
      <c r="DW124" s="885"/>
      <c r="DX124" s="885"/>
      <c r="DY124" s="885"/>
      <c r="DZ124" s="886"/>
    </row>
    <row r="125" spans="1:130" s="230" customFormat="1" ht="26.25" customHeight="1" x14ac:dyDescent="0.15">
      <c r="A125" s="856"/>
      <c r="B125" s="857"/>
      <c r="C125" s="851" t="s">
        <v>472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488</v>
      </c>
      <c r="AB125" s="816"/>
      <c r="AC125" s="816"/>
      <c r="AD125" s="816"/>
      <c r="AE125" s="817"/>
      <c r="AF125" s="818" t="s">
        <v>493</v>
      </c>
      <c r="AG125" s="816"/>
      <c r="AH125" s="816"/>
      <c r="AI125" s="816"/>
      <c r="AJ125" s="817"/>
      <c r="AK125" s="818" t="s">
        <v>477</v>
      </c>
      <c r="AL125" s="816"/>
      <c r="AM125" s="816"/>
      <c r="AN125" s="816"/>
      <c r="AO125" s="817"/>
      <c r="AP125" s="860" t="s">
        <v>393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494</v>
      </c>
      <c r="CL125" s="888"/>
      <c r="CM125" s="888"/>
      <c r="CN125" s="888"/>
      <c r="CO125" s="889"/>
      <c r="CP125" s="896" t="s">
        <v>495</v>
      </c>
      <c r="CQ125" s="844"/>
      <c r="CR125" s="844"/>
      <c r="CS125" s="844"/>
      <c r="CT125" s="844"/>
      <c r="CU125" s="844"/>
      <c r="CV125" s="844"/>
      <c r="CW125" s="844"/>
      <c r="CX125" s="844"/>
      <c r="CY125" s="844"/>
      <c r="CZ125" s="844"/>
      <c r="DA125" s="844"/>
      <c r="DB125" s="844"/>
      <c r="DC125" s="844"/>
      <c r="DD125" s="844"/>
      <c r="DE125" s="844"/>
      <c r="DF125" s="845"/>
      <c r="DG125" s="897" t="s">
        <v>129</v>
      </c>
      <c r="DH125" s="878"/>
      <c r="DI125" s="878"/>
      <c r="DJ125" s="878"/>
      <c r="DK125" s="878"/>
      <c r="DL125" s="878" t="s">
        <v>483</v>
      </c>
      <c r="DM125" s="878"/>
      <c r="DN125" s="878"/>
      <c r="DO125" s="878"/>
      <c r="DP125" s="878"/>
      <c r="DQ125" s="878" t="s">
        <v>483</v>
      </c>
      <c r="DR125" s="878"/>
      <c r="DS125" s="878"/>
      <c r="DT125" s="878"/>
      <c r="DU125" s="878"/>
      <c r="DV125" s="879" t="s">
        <v>129</v>
      </c>
      <c r="DW125" s="879"/>
      <c r="DX125" s="879"/>
      <c r="DY125" s="879"/>
      <c r="DZ125" s="880"/>
    </row>
    <row r="126" spans="1:130" s="230" customFormat="1" ht="26.25" customHeight="1" thickBot="1" x14ac:dyDescent="0.2">
      <c r="A126" s="856"/>
      <c r="B126" s="857"/>
      <c r="C126" s="851" t="s">
        <v>476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129</v>
      </c>
      <c r="AB126" s="816"/>
      <c r="AC126" s="816"/>
      <c r="AD126" s="816"/>
      <c r="AE126" s="817"/>
      <c r="AF126" s="818" t="s">
        <v>477</v>
      </c>
      <c r="AG126" s="816"/>
      <c r="AH126" s="816"/>
      <c r="AI126" s="816"/>
      <c r="AJ126" s="817"/>
      <c r="AK126" s="818" t="s">
        <v>393</v>
      </c>
      <c r="AL126" s="816"/>
      <c r="AM126" s="816"/>
      <c r="AN126" s="816"/>
      <c r="AO126" s="817"/>
      <c r="AP126" s="860" t="s">
        <v>496</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497</v>
      </c>
      <c r="CQ126" s="788"/>
      <c r="CR126" s="788"/>
      <c r="CS126" s="788"/>
      <c r="CT126" s="788"/>
      <c r="CU126" s="788"/>
      <c r="CV126" s="788"/>
      <c r="CW126" s="788"/>
      <c r="CX126" s="788"/>
      <c r="CY126" s="788"/>
      <c r="CZ126" s="788"/>
      <c r="DA126" s="788"/>
      <c r="DB126" s="788"/>
      <c r="DC126" s="788"/>
      <c r="DD126" s="788"/>
      <c r="DE126" s="788"/>
      <c r="DF126" s="789"/>
      <c r="DG126" s="852" t="s">
        <v>467</v>
      </c>
      <c r="DH126" s="853"/>
      <c r="DI126" s="853"/>
      <c r="DJ126" s="853"/>
      <c r="DK126" s="853"/>
      <c r="DL126" s="853" t="s">
        <v>129</v>
      </c>
      <c r="DM126" s="853"/>
      <c r="DN126" s="853"/>
      <c r="DO126" s="853"/>
      <c r="DP126" s="853"/>
      <c r="DQ126" s="853" t="s">
        <v>129</v>
      </c>
      <c r="DR126" s="853"/>
      <c r="DS126" s="853"/>
      <c r="DT126" s="853"/>
      <c r="DU126" s="853"/>
      <c r="DV126" s="830" t="s">
        <v>496</v>
      </c>
      <c r="DW126" s="830"/>
      <c r="DX126" s="830"/>
      <c r="DY126" s="830"/>
      <c r="DZ126" s="831"/>
    </row>
    <row r="127" spans="1:130" s="230" customFormat="1" ht="26.25" customHeight="1" x14ac:dyDescent="0.15">
      <c r="A127" s="858"/>
      <c r="B127" s="859"/>
      <c r="C127" s="874" t="s">
        <v>498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393</v>
      </c>
      <c r="AB127" s="816"/>
      <c r="AC127" s="816"/>
      <c r="AD127" s="816"/>
      <c r="AE127" s="817"/>
      <c r="AF127" s="818" t="s">
        <v>488</v>
      </c>
      <c r="AG127" s="816"/>
      <c r="AH127" s="816"/>
      <c r="AI127" s="816"/>
      <c r="AJ127" s="817"/>
      <c r="AK127" s="818" t="s">
        <v>496</v>
      </c>
      <c r="AL127" s="816"/>
      <c r="AM127" s="816"/>
      <c r="AN127" s="816"/>
      <c r="AO127" s="817"/>
      <c r="AP127" s="860" t="s">
        <v>129</v>
      </c>
      <c r="AQ127" s="861"/>
      <c r="AR127" s="861"/>
      <c r="AS127" s="861"/>
      <c r="AT127" s="862"/>
      <c r="AU127" s="232"/>
      <c r="AV127" s="232"/>
      <c r="AW127" s="232"/>
      <c r="AX127" s="877" t="s">
        <v>499</v>
      </c>
      <c r="AY127" s="848"/>
      <c r="AZ127" s="848"/>
      <c r="BA127" s="848"/>
      <c r="BB127" s="848"/>
      <c r="BC127" s="848"/>
      <c r="BD127" s="848"/>
      <c r="BE127" s="849"/>
      <c r="BF127" s="847" t="s">
        <v>500</v>
      </c>
      <c r="BG127" s="848"/>
      <c r="BH127" s="848"/>
      <c r="BI127" s="848"/>
      <c r="BJ127" s="848"/>
      <c r="BK127" s="848"/>
      <c r="BL127" s="849"/>
      <c r="BM127" s="847" t="s">
        <v>501</v>
      </c>
      <c r="BN127" s="848"/>
      <c r="BO127" s="848"/>
      <c r="BP127" s="848"/>
      <c r="BQ127" s="848"/>
      <c r="BR127" s="848"/>
      <c r="BS127" s="849"/>
      <c r="BT127" s="847" t="s">
        <v>502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503</v>
      </c>
      <c r="CQ127" s="788"/>
      <c r="CR127" s="788"/>
      <c r="CS127" s="788"/>
      <c r="CT127" s="788"/>
      <c r="CU127" s="788"/>
      <c r="CV127" s="788"/>
      <c r="CW127" s="788"/>
      <c r="CX127" s="788"/>
      <c r="CY127" s="788"/>
      <c r="CZ127" s="788"/>
      <c r="DA127" s="788"/>
      <c r="DB127" s="788"/>
      <c r="DC127" s="788"/>
      <c r="DD127" s="788"/>
      <c r="DE127" s="788"/>
      <c r="DF127" s="789"/>
      <c r="DG127" s="852" t="s">
        <v>393</v>
      </c>
      <c r="DH127" s="853"/>
      <c r="DI127" s="853"/>
      <c r="DJ127" s="853"/>
      <c r="DK127" s="853"/>
      <c r="DL127" s="853" t="s">
        <v>493</v>
      </c>
      <c r="DM127" s="853"/>
      <c r="DN127" s="853"/>
      <c r="DO127" s="853"/>
      <c r="DP127" s="853"/>
      <c r="DQ127" s="853" t="s">
        <v>393</v>
      </c>
      <c r="DR127" s="853"/>
      <c r="DS127" s="853"/>
      <c r="DT127" s="853"/>
      <c r="DU127" s="853"/>
      <c r="DV127" s="830" t="s">
        <v>488</v>
      </c>
      <c r="DW127" s="830"/>
      <c r="DX127" s="830"/>
      <c r="DY127" s="830"/>
      <c r="DZ127" s="831"/>
    </row>
    <row r="128" spans="1:130" s="230" customFormat="1" ht="26.25" customHeight="1" thickBot="1" x14ac:dyDescent="0.2">
      <c r="A128" s="832" t="s">
        <v>504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505</v>
      </c>
      <c r="X128" s="834"/>
      <c r="Y128" s="834"/>
      <c r="Z128" s="835"/>
      <c r="AA128" s="836">
        <v>1732426</v>
      </c>
      <c r="AB128" s="837"/>
      <c r="AC128" s="837"/>
      <c r="AD128" s="837"/>
      <c r="AE128" s="838"/>
      <c r="AF128" s="839">
        <v>2068095</v>
      </c>
      <c r="AG128" s="837"/>
      <c r="AH128" s="837"/>
      <c r="AI128" s="837"/>
      <c r="AJ128" s="838"/>
      <c r="AK128" s="839">
        <v>1650120</v>
      </c>
      <c r="AL128" s="837"/>
      <c r="AM128" s="837"/>
      <c r="AN128" s="837"/>
      <c r="AO128" s="838"/>
      <c r="AP128" s="840"/>
      <c r="AQ128" s="841"/>
      <c r="AR128" s="841"/>
      <c r="AS128" s="841"/>
      <c r="AT128" s="842"/>
      <c r="AU128" s="232"/>
      <c r="AV128" s="232"/>
      <c r="AW128" s="232"/>
      <c r="AX128" s="843" t="s">
        <v>506</v>
      </c>
      <c r="AY128" s="844"/>
      <c r="AZ128" s="844"/>
      <c r="BA128" s="844"/>
      <c r="BB128" s="844"/>
      <c r="BC128" s="844"/>
      <c r="BD128" s="844"/>
      <c r="BE128" s="845"/>
      <c r="BF128" s="822" t="s">
        <v>477</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507</v>
      </c>
      <c r="CQ128" s="766"/>
      <c r="CR128" s="766"/>
      <c r="CS128" s="766"/>
      <c r="CT128" s="766"/>
      <c r="CU128" s="766"/>
      <c r="CV128" s="766"/>
      <c r="CW128" s="766"/>
      <c r="CX128" s="766"/>
      <c r="CY128" s="766"/>
      <c r="CZ128" s="766"/>
      <c r="DA128" s="766"/>
      <c r="DB128" s="766"/>
      <c r="DC128" s="766"/>
      <c r="DD128" s="766"/>
      <c r="DE128" s="766"/>
      <c r="DF128" s="767"/>
      <c r="DG128" s="826" t="s">
        <v>393</v>
      </c>
      <c r="DH128" s="827"/>
      <c r="DI128" s="827"/>
      <c r="DJ128" s="827"/>
      <c r="DK128" s="827"/>
      <c r="DL128" s="827" t="s">
        <v>496</v>
      </c>
      <c r="DM128" s="827"/>
      <c r="DN128" s="827"/>
      <c r="DO128" s="827"/>
      <c r="DP128" s="827"/>
      <c r="DQ128" s="827" t="s">
        <v>129</v>
      </c>
      <c r="DR128" s="827"/>
      <c r="DS128" s="827"/>
      <c r="DT128" s="827"/>
      <c r="DU128" s="827"/>
      <c r="DV128" s="828" t="s">
        <v>483</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508</v>
      </c>
      <c r="X129" s="813"/>
      <c r="Y129" s="813"/>
      <c r="Z129" s="814"/>
      <c r="AA129" s="815">
        <v>59074989</v>
      </c>
      <c r="AB129" s="816"/>
      <c r="AC129" s="816"/>
      <c r="AD129" s="816"/>
      <c r="AE129" s="817"/>
      <c r="AF129" s="818">
        <v>62124745</v>
      </c>
      <c r="AG129" s="816"/>
      <c r="AH129" s="816"/>
      <c r="AI129" s="816"/>
      <c r="AJ129" s="817"/>
      <c r="AK129" s="818">
        <v>60415657</v>
      </c>
      <c r="AL129" s="816"/>
      <c r="AM129" s="816"/>
      <c r="AN129" s="816"/>
      <c r="AO129" s="817"/>
      <c r="AP129" s="819"/>
      <c r="AQ129" s="820"/>
      <c r="AR129" s="820"/>
      <c r="AS129" s="820"/>
      <c r="AT129" s="821"/>
      <c r="AU129" s="233"/>
      <c r="AV129" s="233"/>
      <c r="AW129" s="233"/>
      <c r="AX129" s="787" t="s">
        <v>509</v>
      </c>
      <c r="AY129" s="788"/>
      <c r="AZ129" s="788"/>
      <c r="BA129" s="788"/>
      <c r="BB129" s="788"/>
      <c r="BC129" s="788"/>
      <c r="BD129" s="788"/>
      <c r="BE129" s="789"/>
      <c r="BF129" s="806" t="s">
        <v>483</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510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511</v>
      </c>
      <c r="X130" s="813"/>
      <c r="Y130" s="813"/>
      <c r="Z130" s="814"/>
      <c r="AA130" s="815">
        <v>8532941</v>
      </c>
      <c r="AB130" s="816"/>
      <c r="AC130" s="816"/>
      <c r="AD130" s="816"/>
      <c r="AE130" s="817"/>
      <c r="AF130" s="818">
        <v>8698512</v>
      </c>
      <c r="AG130" s="816"/>
      <c r="AH130" s="816"/>
      <c r="AI130" s="816"/>
      <c r="AJ130" s="817"/>
      <c r="AK130" s="818">
        <v>8688464</v>
      </c>
      <c r="AL130" s="816"/>
      <c r="AM130" s="816"/>
      <c r="AN130" s="816"/>
      <c r="AO130" s="817"/>
      <c r="AP130" s="819"/>
      <c r="AQ130" s="820"/>
      <c r="AR130" s="820"/>
      <c r="AS130" s="820"/>
      <c r="AT130" s="821"/>
      <c r="AU130" s="233"/>
      <c r="AV130" s="233"/>
      <c r="AW130" s="233"/>
      <c r="AX130" s="787" t="s">
        <v>512</v>
      </c>
      <c r="AY130" s="788"/>
      <c r="AZ130" s="788"/>
      <c r="BA130" s="788"/>
      <c r="BB130" s="788"/>
      <c r="BC130" s="788"/>
      <c r="BD130" s="788"/>
      <c r="BE130" s="789"/>
      <c r="BF130" s="790">
        <v>9.1999999999999993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513</v>
      </c>
      <c r="X131" s="797"/>
      <c r="Y131" s="797"/>
      <c r="Z131" s="798"/>
      <c r="AA131" s="799">
        <v>50542048</v>
      </c>
      <c r="AB131" s="800"/>
      <c r="AC131" s="800"/>
      <c r="AD131" s="800"/>
      <c r="AE131" s="801"/>
      <c r="AF131" s="802">
        <v>53426233</v>
      </c>
      <c r="AG131" s="800"/>
      <c r="AH131" s="800"/>
      <c r="AI131" s="800"/>
      <c r="AJ131" s="801"/>
      <c r="AK131" s="802">
        <v>51727193</v>
      </c>
      <c r="AL131" s="800"/>
      <c r="AM131" s="800"/>
      <c r="AN131" s="800"/>
      <c r="AO131" s="801"/>
      <c r="AP131" s="803"/>
      <c r="AQ131" s="804"/>
      <c r="AR131" s="804"/>
      <c r="AS131" s="804"/>
      <c r="AT131" s="805"/>
      <c r="AU131" s="233"/>
      <c r="AV131" s="233"/>
      <c r="AW131" s="233"/>
      <c r="AX131" s="765" t="s">
        <v>514</v>
      </c>
      <c r="AY131" s="766"/>
      <c r="AZ131" s="766"/>
      <c r="BA131" s="766"/>
      <c r="BB131" s="766"/>
      <c r="BC131" s="766"/>
      <c r="BD131" s="766"/>
      <c r="BE131" s="767"/>
      <c r="BF131" s="768">
        <v>132.9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516</v>
      </c>
      <c r="W132" s="778"/>
      <c r="X132" s="778"/>
      <c r="Y132" s="778"/>
      <c r="Z132" s="779"/>
      <c r="AA132" s="780">
        <v>8.7755644569999998</v>
      </c>
      <c r="AB132" s="781"/>
      <c r="AC132" s="781"/>
      <c r="AD132" s="781"/>
      <c r="AE132" s="782"/>
      <c r="AF132" s="783">
        <v>9.5603109429999993</v>
      </c>
      <c r="AG132" s="781"/>
      <c r="AH132" s="781"/>
      <c r="AI132" s="781"/>
      <c r="AJ132" s="782"/>
      <c r="AK132" s="783">
        <v>9.460648677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517</v>
      </c>
      <c r="W133" s="757"/>
      <c r="X133" s="757"/>
      <c r="Y133" s="757"/>
      <c r="Z133" s="758"/>
      <c r="AA133" s="759">
        <v>9.4</v>
      </c>
      <c r="AB133" s="760"/>
      <c r="AC133" s="760"/>
      <c r="AD133" s="760"/>
      <c r="AE133" s="761"/>
      <c r="AF133" s="759">
        <v>9.3000000000000007</v>
      </c>
      <c r="AG133" s="760"/>
      <c r="AH133" s="760"/>
      <c r="AI133" s="760"/>
      <c r="AJ133" s="761"/>
      <c r="AK133" s="759">
        <v>9.1999999999999993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AqBn0dfNLga75HvIbtBXGWYO2a1wS4JaiTk1jf7LoC9J07Oma0m+BXqBk9/IgLhy96G4tar3xGD3yxsRNexFg==" saltValue="KapPp3Mb5IPIbmk7AqZB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5bfmG/KqYOJa/ZefZ4cVFnhX3HIlombJy24jBDLu8I30ExcAC7iq8fzw5/kT5/3NwR0CG5vib9Lxf4Juk/Kxg==" saltValue="mGM06pVLa8sOJdeF6k9s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gHbsZ0d3uC2dQpIvLTtWd7Ztdex2GDoXv18XGMcH4K/zHZtKxJpGT7D0G1RI2XvnXkRv85Q5DW0WzyL8SLqyg==" saltValue="Iz3iDMmQ4TdDutLX30P9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521</v>
      </c>
      <c r="AP7" s="272"/>
      <c r="AQ7" s="273" t="s">
        <v>522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523</v>
      </c>
      <c r="AQ8" s="279" t="s">
        <v>524</v>
      </c>
      <c r="AR8" s="280" t="s">
        <v>525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526</v>
      </c>
      <c r="AL9" s="1167"/>
      <c r="AM9" s="1167"/>
      <c r="AN9" s="1168"/>
      <c r="AO9" s="281">
        <v>17779102</v>
      </c>
      <c r="AP9" s="281">
        <v>65846</v>
      </c>
      <c r="AQ9" s="282">
        <v>63571</v>
      </c>
      <c r="AR9" s="283">
        <v>3.6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527</v>
      </c>
      <c r="AL10" s="1167"/>
      <c r="AM10" s="1167"/>
      <c r="AN10" s="1168"/>
      <c r="AO10" s="284">
        <v>63886</v>
      </c>
      <c r="AP10" s="284">
        <v>237</v>
      </c>
      <c r="AQ10" s="285">
        <v>1690</v>
      </c>
      <c r="AR10" s="286">
        <v>-86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528</v>
      </c>
      <c r="AL11" s="1167"/>
      <c r="AM11" s="1167"/>
      <c r="AN11" s="1168"/>
      <c r="AO11" s="284">
        <v>215371</v>
      </c>
      <c r="AP11" s="284">
        <v>798</v>
      </c>
      <c r="AQ11" s="285">
        <v>679</v>
      </c>
      <c r="AR11" s="286">
        <v>17.5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529</v>
      </c>
      <c r="AL12" s="1167"/>
      <c r="AM12" s="1167"/>
      <c r="AN12" s="1168"/>
      <c r="AO12" s="284">
        <v>238408</v>
      </c>
      <c r="AP12" s="284">
        <v>883</v>
      </c>
      <c r="AQ12" s="285">
        <v>23</v>
      </c>
      <c r="AR12" s="286">
        <v>3739.1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530</v>
      </c>
      <c r="AL13" s="1167"/>
      <c r="AM13" s="1167"/>
      <c r="AN13" s="1168"/>
      <c r="AO13" s="284">
        <v>588374</v>
      </c>
      <c r="AP13" s="284">
        <v>2179</v>
      </c>
      <c r="AQ13" s="285">
        <v>1992</v>
      </c>
      <c r="AR13" s="286">
        <v>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531</v>
      </c>
      <c r="AL14" s="1167"/>
      <c r="AM14" s="1167"/>
      <c r="AN14" s="1168"/>
      <c r="AO14" s="284">
        <v>383879</v>
      </c>
      <c r="AP14" s="284">
        <v>1422</v>
      </c>
      <c r="AQ14" s="285">
        <v>1254</v>
      </c>
      <c r="AR14" s="286">
        <v>13.4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532</v>
      </c>
      <c r="AL15" s="1170"/>
      <c r="AM15" s="1170"/>
      <c r="AN15" s="1171"/>
      <c r="AO15" s="284">
        <v>-1026049</v>
      </c>
      <c r="AP15" s="284">
        <v>-3800</v>
      </c>
      <c r="AQ15" s="285">
        <v>-3845</v>
      </c>
      <c r="AR15" s="286">
        <v>-1.2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187</v>
      </c>
      <c r="AL16" s="1170"/>
      <c r="AM16" s="1170"/>
      <c r="AN16" s="1171"/>
      <c r="AO16" s="284">
        <v>18242971</v>
      </c>
      <c r="AP16" s="284">
        <v>67564</v>
      </c>
      <c r="AQ16" s="285">
        <v>65365</v>
      </c>
      <c r="AR16" s="286">
        <v>3.4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537</v>
      </c>
      <c r="AL21" s="1173"/>
      <c r="AM21" s="1173"/>
      <c r="AN21" s="1174"/>
      <c r="AO21" s="297">
        <v>6.71</v>
      </c>
      <c r="AP21" s="298">
        <v>6.46</v>
      </c>
      <c r="AQ21" s="299">
        <v>0.25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538</v>
      </c>
      <c r="AL22" s="1173"/>
      <c r="AM22" s="1173"/>
      <c r="AN22" s="1174"/>
      <c r="AO22" s="302">
        <v>99.3</v>
      </c>
      <c r="AP22" s="303">
        <v>99.4</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521</v>
      </c>
      <c r="AP30" s="272"/>
      <c r="AQ30" s="273" t="s">
        <v>522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523</v>
      </c>
      <c r="AQ31" s="279" t="s">
        <v>524</v>
      </c>
      <c r="AR31" s="280" t="s">
        <v>525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542</v>
      </c>
      <c r="AL32" s="1157"/>
      <c r="AM32" s="1157"/>
      <c r="AN32" s="1158"/>
      <c r="AO32" s="312">
        <v>10486696</v>
      </c>
      <c r="AP32" s="312">
        <v>38838</v>
      </c>
      <c r="AQ32" s="313">
        <v>37452</v>
      </c>
      <c r="AR32" s="314">
        <v>3.7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543</v>
      </c>
      <c r="AL33" s="1157"/>
      <c r="AM33" s="1157"/>
      <c r="AN33" s="1158"/>
      <c r="AO33" s="312" t="s">
        <v>544</v>
      </c>
      <c r="AP33" s="312" t="s">
        <v>544</v>
      </c>
      <c r="AQ33" s="313" t="s">
        <v>544</v>
      </c>
      <c r="AR33" s="314" t="s">
        <v>544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545</v>
      </c>
      <c r="AL34" s="1157"/>
      <c r="AM34" s="1157"/>
      <c r="AN34" s="1158"/>
      <c r="AO34" s="312">
        <v>65000</v>
      </c>
      <c r="AP34" s="312">
        <v>241</v>
      </c>
      <c r="AQ34" s="313">
        <v>45</v>
      </c>
      <c r="AR34" s="314">
        <v>435.6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546</v>
      </c>
      <c r="AL35" s="1157"/>
      <c r="AM35" s="1157"/>
      <c r="AN35" s="1158"/>
      <c r="AO35" s="312">
        <v>4676566</v>
      </c>
      <c r="AP35" s="312">
        <v>17320</v>
      </c>
      <c r="AQ35" s="313">
        <v>8356</v>
      </c>
      <c r="AR35" s="314">
        <v>107.3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547</v>
      </c>
      <c r="AL36" s="1157"/>
      <c r="AM36" s="1157"/>
      <c r="AN36" s="1158"/>
      <c r="AO36" s="312">
        <v>3497</v>
      </c>
      <c r="AP36" s="312">
        <v>13</v>
      </c>
      <c r="AQ36" s="313">
        <v>443</v>
      </c>
      <c r="AR36" s="314">
        <v>-97.1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548</v>
      </c>
      <c r="AL37" s="1157"/>
      <c r="AM37" s="1157"/>
      <c r="AN37" s="1158"/>
      <c r="AO37" s="312" t="s">
        <v>544</v>
      </c>
      <c r="AP37" s="312" t="s">
        <v>544</v>
      </c>
      <c r="AQ37" s="313">
        <v>649</v>
      </c>
      <c r="AR37" s="314" t="s">
        <v>544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549</v>
      </c>
      <c r="AL38" s="1160"/>
      <c r="AM38" s="1160"/>
      <c r="AN38" s="1161"/>
      <c r="AO38" s="315">
        <v>553</v>
      </c>
      <c r="AP38" s="315">
        <v>2</v>
      </c>
      <c r="AQ38" s="316">
        <v>1</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550</v>
      </c>
      <c r="AL39" s="1160"/>
      <c r="AM39" s="1160"/>
      <c r="AN39" s="1161"/>
      <c r="AO39" s="312">
        <v>-1650120</v>
      </c>
      <c r="AP39" s="312">
        <v>-6111</v>
      </c>
      <c r="AQ39" s="313">
        <v>-7867</v>
      </c>
      <c r="AR39" s="314">
        <v>-22.3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551</v>
      </c>
      <c r="AL40" s="1157"/>
      <c r="AM40" s="1157"/>
      <c r="AN40" s="1158"/>
      <c r="AO40" s="312">
        <v>-8688464</v>
      </c>
      <c r="AP40" s="312">
        <v>-32178</v>
      </c>
      <c r="AQ40" s="313">
        <v>-28343</v>
      </c>
      <c r="AR40" s="314">
        <v>13.5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298</v>
      </c>
      <c r="AL41" s="1163"/>
      <c r="AM41" s="1163"/>
      <c r="AN41" s="1164"/>
      <c r="AO41" s="312">
        <v>4893728</v>
      </c>
      <c r="AP41" s="312">
        <v>18124</v>
      </c>
      <c r="AQ41" s="313">
        <v>10736</v>
      </c>
      <c r="AR41" s="314">
        <v>68.8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521</v>
      </c>
      <c r="AN49" s="1151" t="s">
        <v>555</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556</v>
      </c>
      <c r="AO50" s="329" t="s">
        <v>557</v>
      </c>
      <c r="AP50" s="330" t="s">
        <v>558</v>
      </c>
      <c r="AQ50" s="331" t="s">
        <v>559</v>
      </c>
      <c r="AR50" s="332" t="s">
        <v>560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561</v>
      </c>
      <c r="AL51" s="325"/>
      <c r="AM51" s="333">
        <v>40399561</v>
      </c>
      <c r="AN51" s="334">
        <v>148263</v>
      </c>
      <c r="AO51" s="335">
        <v>41.7</v>
      </c>
      <c r="AP51" s="336">
        <v>45022</v>
      </c>
      <c r="AQ51" s="337">
        <v>-0.9</v>
      </c>
      <c r="AR51" s="338">
        <v>42.6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562</v>
      </c>
      <c r="AM52" s="341">
        <v>17640703</v>
      </c>
      <c r="AN52" s="342">
        <v>64740</v>
      </c>
      <c r="AO52" s="343">
        <v>16.399999999999999</v>
      </c>
      <c r="AP52" s="344">
        <v>25247</v>
      </c>
      <c r="AQ52" s="345">
        <v>3</v>
      </c>
      <c r="AR52" s="346">
        <v>13.4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563</v>
      </c>
      <c r="AL53" s="325"/>
      <c r="AM53" s="333">
        <v>30131326</v>
      </c>
      <c r="AN53" s="334">
        <v>110813</v>
      </c>
      <c r="AO53" s="335">
        <v>-25.3</v>
      </c>
      <c r="AP53" s="336">
        <v>46035</v>
      </c>
      <c r="AQ53" s="337">
        <v>2.2999999999999998</v>
      </c>
      <c r="AR53" s="338">
        <v>-27.6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562</v>
      </c>
      <c r="AM54" s="341">
        <v>11136587</v>
      </c>
      <c r="AN54" s="342">
        <v>40957</v>
      </c>
      <c r="AO54" s="343">
        <v>-36.700000000000003</v>
      </c>
      <c r="AP54" s="344">
        <v>25158</v>
      </c>
      <c r="AQ54" s="345">
        <v>-0.4</v>
      </c>
      <c r="AR54" s="346">
        <v>-36.299999999999997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564</v>
      </c>
      <c r="AL55" s="325"/>
      <c r="AM55" s="333">
        <v>24417222</v>
      </c>
      <c r="AN55" s="334">
        <v>89974</v>
      </c>
      <c r="AO55" s="335">
        <v>-18.8</v>
      </c>
      <c r="AP55" s="336">
        <v>52191</v>
      </c>
      <c r="AQ55" s="337">
        <v>13.4</v>
      </c>
      <c r="AR55" s="338">
        <v>-32.200000000000003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562</v>
      </c>
      <c r="AM56" s="341">
        <v>11871814</v>
      </c>
      <c r="AN56" s="342">
        <v>43746</v>
      </c>
      <c r="AO56" s="343">
        <v>6.8</v>
      </c>
      <c r="AP56" s="344">
        <v>26807</v>
      </c>
      <c r="AQ56" s="345">
        <v>6.6</v>
      </c>
      <c r="AR56" s="346">
        <v>0.2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565</v>
      </c>
      <c r="AL57" s="325"/>
      <c r="AM57" s="333">
        <v>23820127</v>
      </c>
      <c r="AN57" s="334">
        <v>87847</v>
      </c>
      <c r="AO57" s="335">
        <v>-2.4</v>
      </c>
      <c r="AP57" s="336">
        <v>48105</v>
      </c>
      <c r="AQ57" s="337">
        <v>-7.8</v>
      </c>
      <c r="AR57" s="338">
        <v>5.4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562</v>
      </c>
      <c r="AM58" s="341">
        <v>10703205</v>
      </c>
      <c r="AN58" s="342">
        <v>39472</v>
      </c>
      <c r="AO58" s="343">
        <v>-9.8000000000000007</v>
      </c>
      <c r="AP58" s="344">
        <v>24072</v>
      </c>
      <c r="AQ58" s="345">
        <v>-10.199999999999999</v>
      </c>
      <c r="AR58" s="346">
        <v>0.4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566</v>
      </c>
      <c r="AL59" s="325"/>
      <c r="AM59" s="333">
        <v>25753045</v>
      </c>
      <c r="AN59" s="334">
        <v>95378</v>
      </c>
      <c r="AO59" s="335">
        <v>8.6</v>
      </c>
      <c r="AP59" s="336">
        <v>47446</v>
      </c>
      <c r="AQ59" s="337">
        <v>-1.4</v>
      </c>
      <c r="AR59" s="338">
        <v>10</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562</v>
      </c>
      <c r="AM60" s="341">
        <v>13023584</v>
      </c>
      <c r="AN60" s="342">
        <v>48234</v>
      </c>
      <c r="AO60" s="343">
        <v>22.2</v>
      </c>
      <c r="AP60" s="344">
        <v>24371</v>
      </c>
      <c r="AQ60" s="345">
        <v>1.2</v>
      </c>
      <c r="AR60" s="346">
        <v>21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567</v>
      </c>
      <c r="AL61" s="347"/>
      <c r="AM61" s="348">
        <v>28904256</v>
      </c>
      <c r="AN61" s="349">
        <v>106455</v>
      </c>
      <c r="AO61" s="350">
        <v>0.8</v>
      </c>
      <c r="AP61" s="351">
        <v>47760</v>
      </c>
      <c r="AQ61" s="352">
        <v>1.1000000000000001</v>
      </c>
      <c r="AR61" s="338">
        <v>-0.3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562</v>
      </c>
      <c r="AM62" s="341">
        <v>12875179</v>
      </c>
      <c r="AN62" s="342">
        <v>47430</v>
      </c>
      <c r="AO62" s="343">
        <v>-0.2</v>
      </c>
      <c r="AP62" s="344">
        <v>25131</v>
      </c>
      <c r="AQ62" s="345">
        <v>0</v>
      </c>
      <c r="AR62" s="346">
        <v>-0.2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yRqiC4fkL0l1kpPKC8jBUygmBHzmRfJeooSkod4zyRWFbqfm9Yb/VU/YdAI7z+8e6jIUlDpqF2DpbtNm/B4xw==" saltValue="MBaudQZp9Rs3pHY85zxh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570</v>
      </c>
    </row>
  </sheetData>
  <sheetProtection algorithmName="SHA-512" hashValue="MlXpaxs3HCgbzgnWNpMxYwD7q2qriRk59M0F9fhmJ0U7bNoKDyYsCiiBTnEn2xmAx8EUZJ4yXiWSnW6DE2giGA==" saltValue="0tp6v2WTdWbvHGk7MrIr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569</v>
      </c>
    </row>
    <row r="120" spans="125:125" ht="13.5" hidden="1" customHeight="1" x14ac:dyDescent="0.15"/>
    <row r="121" spans="125:125" ht="13.5" hidden="1" customHeight="1" x14ac:dyDescent="0.15">
      <c r="DU121" s="259"/>
    </row>
  </sheetData>
  <sheetProtection algorithmName="SHA-512" hashValue="DBhluWR8znxMPyY6AxTFf8gihwxIQqBlGRK0WcfWgRSxkTUMlNomvqbw4JH8NCeL8dABt3bP76dmcL/sEcXbkA==" saltValue="yAwED1g7qUPgVkx7qcce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175" t="s">
        <v>3</v>
      </c>
      <c r="D47" s="1175"/>
      <c r="E47" s="1176"/>
      <c r="F47" s="11">
        <v>10.32</v>
      </c>
      <c r="G47" s="12">
        <v>4.79</v>
      </c>
      <c r="H47" s="12">
        <v>4.4400000000000004</v>
      </c>
      <c r="I47" s="12">
        <v>7.44</v>
      </c>
      <c r="J47" s="13">
        <v>9.5299999999999994</v>
      </c>
    </row>
    <row r="48" spans="2:10" ht="57.75" customHeight="1" x14ac:dyDescent="0.15">
      <c r="B48" s="14"/>
      <c r="C48" s="1177" t="s">
        <v>4</v>
      </c>
      <c r="D48" s="1177"/>
      <c r="E48" s="1178"/>
      <c r="F48" s="15">
        <v>5.43</v>
      </c>
      <c r="G48" s="16">
        <v>5.49</v>
      </c>
      <c r="H48" s="16">
        <v>6.67</v>
      </c>
      <c r="I48" s="16">
        <v>9.74</v>
      </c>
      <c r="J48" s="17">
        <v>7.05</v>
      </c>
    </row>
    <row r="49" spans="2:10" ht="57.75" customHeight="1" thickBot="1" x14ac:dyDescent="0.2">
      <c r="B49" s="18"/>
      <c r="C49" s="1179" t="s">
        <v>5</v>
      </c>
      <c r="D49" s="1179"/>
      <c r="E49" s="1180"/>
      <c r="F49" s="19" t="s">
        <v>576</v>
      </c>
      <c r="G49" s="20" t="s">
        <v>577</v>
      </c>
      <c r="H49" s="20">
        <v>1.32</v>
      </c>
      <c r="I49" s="20">
        <v>6.61</v>
      </c>
      <c r="J49" s="21" t="s">
        <v>578</v>
      </c>
    </row>
    <row r="50" spans="2:10" x14ac:dyDescent="0.15"/>
  </sheetData>
  <sheetProtection algorithmName="SHA-512" hashValue="4zOs4kmdr8lWXHTHCulxvsW3zQ9/GDTbzM3n2X02fJF75pjlya0/LpeFB+ziBoEc46nbMGByCok/bNpxySLzyw==" saltValue="83k/them1t5l24A07ZO/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目的別歳出決算分析表（住民一人当たりのコスト）</vt:lpstr>
      <vt:lpstr>性質別歳出決算分析表（住民一人当たりのコスト）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cp:lastModifiedBy>
  <cp:lastPrinted>2024-03-19T04:37:15Z</cp:lastPrinted>
  <dcterms:created xsi:type="dcterms:W3CDTF">2024-02-05T00:18:03Z</dcterms:created>
  <dcterms:modified xsi:type="dcterms:W3CDTF">2024-10-03T00:01:25Z</dcterms:modified>
  <cp:category/>
</cp:coreProperties>
</file>