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30" windowWidth="8670" windowHeight="7920"/>
  </bookViews>
  <sheets>
    <sheet name="109民事事件件数" sheetId="27" r:id="rId1"/>
    <sheet name="110刑事事件件数" sheetId="28" r:id="rId2"/>
    <sheet name="111家事裁判事件件数" sheetId="29" r:id="rId3"/>
    <sheet name="112家事調停事件件数" sheetId="30" r:id="rId4"/>
    <sheet name="113少年保護事件人員" sheetId="31" r:id="rId5"/>
    <sheet name="114刑法犯罪の発生と検挙状況" sheetId="32" r:id="rId6"/>
    <sheet name="115交通事故発生状況（人身事故）" sheetId="48" r:id="rId7"/>
    <sheet name="116交通事故発生状況（幼児・児童・生徒・青少年・高齢" sheetId="49" r:id="rId8"/>
    <sheet name="117火災の発生状況及び損害額" sheetId="43" r:id="rId9"/>
    <sheet name="118火災の覚知別状況119火災の時間別発生状況" sheetId="45" r:id="rId10"/>
    <sheet name="120火災の原因別発生状況" sheetId="44" r:id="rId11"/>
    <sheet name="121消防水利" sheetId="46" r:id="rId12"/>
    <sheet name="122消防体制" sheetId="50" r:id="rId13"/>
    <sheet name="123救急出動状況" sheetId="47" r:id="rId14"/>
  </sheets>
  <definedNames>
    <definedName name="_xlnm._FilterDatabase" localSheetId="8" hidden="1">'117火災の発生状況及び損害額'!$B$4:$P$4</definedName>
    <definedName name="_xlnm.Print_Area" localSheetId="6">'115交通事故発生状況（人身事故）'!$A$1:$J$31</definedName>
    <definedName name="_xlnm.Print_Area" localSheetId="7">'116交通事故発生状況（幼児・児童・生徒・青少年・高齢'!$A$1:$G$31</definedName>
    <definedName name="_xlnm.Print_Area" localSheetId="8">'117火災の発生状況及び損害額'!$A$1:$W$32</definedName>
  </definedNames>
  <calcPr calcId="162913"/>
</workbook>
</file>

<file path=xl/calcChain.xml><?xml version="1.0" encoding="utf-8"?>
<calcChain xmlns="http://schemas.openxmlformats.org/spreadsheetml/2006/main">
  <c r="D11" i="48" l="1"/>
  <c r="G11" i="48"/>
  <c r="J11" i="48"/>
  <c r="C12" i="48"/>
  <c r="D12" i="48" s="1"/>
  <c r="F12" i="48"/>
  <c r="G12" i="48" s="1"/>
  <c r="I12" i="48"/>
  <c r="J12" i="48" s="1"/>
  <c r="C13" i="48"/>
  <c r="D13" i="48" s="1"/>
  <c r="F13" i="48"/>
  <c r="G13" i="48" s="1"/>
  <c r="I13" i="48"/>
  <c r="J13" i="48"/>
  <c r="C14" i="48"/>
  <c r="D14" i="48" s="1"/>
  <c r="F14" i="48"/>
  <c r="G14" i="48"/>
  <c r="I14" i="48"/>
  <c r="J14" i="48" s="1"/>
  <c r="C15" i="48"/>
  <c r="D15" i="48"/>
  <c r="F15" i="48"/>
  <c r="G15" i="48" s="1"/>
  <c r="I15" i="48"/>
  <c r="J15" i="48"/>
  <c r="C16" i="48"/>
  <c r="D16" i="48" s="1"/>
  <c r="F16" i="48"/>
  <c r="G16" i="48"/>
  <c r="I16" i="48"/>
  <c r="J16" i="48" s="1"/>
  <c r="C17" i="48"/>
  <c r="D17" i="48"/>
  <c r="F17" i="48"/>
  <c r="G17" i="48" s="1"/>
  <c r="I17" i="48"/>
  <c r="J17" i="48"/>
  <c r="C18" i="48"/>
  <c r="D18" i="48" s="1"/>
  <c r="F18" i="48"/>
  <c r="G18" i="48"/>
  <c r="I18" i="48"/>
  <c r="J18" i="48" s="1"/>
  <c r="C19" i="48"/>
  <c r="D19" i="48"/>
  <c r="F19" i="48"/>
  <c r="G19" i="48" s="1"/>
  <c r="I19" i="48"/>
  <c r="J19" i="48"/>
  <c r="C20" i="48"/>
  <c r="D20" i="48" s="1"/>
  <c r="F20" i="48"/>
  <c r="G20" i="48"/>
  <c r="I20" i="48"/>
  <c r="J20" i="48" s="1"/>
  <c r="C21" i="48"/>
  <c r="D21" i="48"/>
  <c r="F21" i="48"/>
  <c r="G21" i="48" s="1"/>
  <c r="I21" i="48"/>
  <c r="J21" i="48"/>
  <c r="C22" i="48"/>
  <c r="D22" i="48" s="1"/>
  <c r="F22" i="48"/>
  <c r="G22" i="48"/>
  <c r="I22" i="48"/>
  <c r="J22" i="48" s="1"/>
</calcChain>
</file>

<file path=xl/sharedStrings.xml><?xml version="1.0" encoding="utf-8"?>
<sst xmlns="http://schemas.openxmlformats.org/spreadsheetml/2006/main" count="398" uniqueCount="223">
  <si>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</si>
  <si>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</si>
  <si>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</si>
  <si>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</si>
  <si>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</si>
  <si>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</si>
  <si>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</si>
  <si>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</si>
  <si>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</si>
  <si>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</si>
  <si>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</si>
  <si>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</si>
  <si>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</si>
  <si>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</si>
  <si>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</si>
  <si>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</si>
  <si>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</si>
  <si>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</si>
  <si>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</si>
  <si>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</si>
  <si>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</si>
  <si>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</si>
  <si>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</si>
  <si>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</si>
  <si>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</si>
  <si>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</si>
  <si>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</si>
  <si>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</si>
  <si>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</si>
  <si>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</si>
  <si>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</si>
  <si>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</si>
  <si>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</si>
  <si>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</si>
  <si>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</si>
  <si>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</si>
  <si>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</si>
  <si>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</si>
  <si>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</si>
  <si>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</si>
  <si>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</si>
  <si>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</si>
  <si>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</si>
  <si>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</si>
  <si>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</si>
  <si>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</si>
  <si>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</si>
  <si>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</si>
  <si>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</si>
  <si>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</si>
  <si>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</si>
  <si>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</si>
  <si>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</si>
  <si>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</si>
  <si>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</si>
  <si>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</si>
  <si>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</si>
  <si>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</si>
  <si>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</si>
  <si>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</si>
  <si>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</si>
  <si>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</si>
  <si>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</si>
  <si>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</si>
  <si>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</si>
  <si>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</si>
  <si>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</si>
  <si>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</si>
  <si>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</si>
  <si>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</si>
  <si>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</si>
  <si>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</si>
  <si>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</si>
  <si>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</si>
  <si>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</si>
  <si>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</si>
  <si>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</si>
  <si>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</si>
  <si>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</si>
  <si>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</si>
  <si>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</si>
  <si>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</si>
  <si>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</si>
  <si>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</si>
  <si>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</si>
  <si>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</si>
  <si>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</si>
  <si>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</si>
  <si>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</si>
  <si>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</si>
  <si>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</si>
  <si>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</si>
  <si>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</si>
  <si>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</si>
  <si>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</si>
  <si>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資料：消防本部火災予防課</t>
    <rPh sb="0" eb="2">
      <t>シリョウ</t>
    </rPh>
    <rPh sb="3" eb="5">
      <t>ショウボウ</t>
    </rPh>
    <rPh sb="5" eb="7">
      <t>ホンブ</t>
    </rPh>
    <rPh sb="7" eb="9">
      <t>カサイ</t>
    </rPh>
    <rPh sb="9" eb="11">
      <t>ヨボウ</t>
    </rPh>
    <rPh sb="11" eb="12">
      <t>カ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</si>
  <si>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</si>
  <si>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</si>
  <si>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</si>
  <si>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</si>
  <si>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</si>
  <si>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</si>
  <si>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</si>
  <si>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</si>
  <si>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</si>
  <si>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資料：消防本部消防救助課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キュウジョ</t>
    </rPh>
    <rPh sb="11" eb="12">
      <t>カ</t>
    </rPh>
    <phoneticPr fontId="5"/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</si>
  <si>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</si>
  <si>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</si>
  <si>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</si>
  <si>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</si>
  <si>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</si>
  <si>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</si>
  <si>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</si>
  <si>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</si>
  <si>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</si>
  <si>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各年1月1日現在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</si>
  <si>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</si>
  <si>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</si>
  <si>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防火用池等</t>
    <rPh sb="0" eb="3">
      <t>ボウカヨウ</t>
    </rPh>
    <rPh sb="3" eb="4">
      <t>イケ</t>
    </rPh>
    <rPh sb="4" eb="5">
      <t>トウ</t>
    </rPh>
    <phoneticPr fontId="5"/>
  </si>
  <si>
    <t>自然水利</t>
    <rPh sb="0" eb="2">
      <t>シゼン</t>
    </rPh>
    <rPh sb="2" eb="4">
      <t>スイリ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</si>
  <si>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</si>
  <si>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</si>
  <si>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t>40㎡以上</t>
    <rPh sb="3" eb="5">
      <t>イジョウ</t>
    </rPh>
    <phoneticPr fontId="5"/>
  </si>
  <si>
    <t>40㎡未満</t>
    <rPh sb="3" eb="5">
      <t>ミマン</t>
    </rPh>
    <phoneticPr fontId="5"/>
  </si>
  <si>
    <t>貯水池</t>
    <rPh sb="0" eb="3">
      <t>チョスイチ</t>
    </rPh>
    <phoneticPr fontId="5"/>
  </si>
  <si>
    <t>溜池</t>
    <rPh sb="0" eb="1">
      <t>タメ</t>
    </rPh>
    <rPh sb="1" eb="2">
      <t>イケ</t>
    </rPh>
    <phoneticPr fontId="5"/>
  </si>
  <si>
    <t>風致池</t>
    <rPh sb="0" eb="2">
      <t>フウチ</t>
    </rPh>
    <rPh sb="2" eb="3">
      <t>イケ</t>
    </rPh>
    <phoneticPr fontId="5"/>
  </si>
  <si>
    <t xml:space="preserve"> 資料：消防本部消防救助課</t>
    <rPh sb="1" eb="3">
      <t>シリョウ</t>
    </rPh>
    <rPh sb="4" eb="6">
      <t>ショウボウ</t>
    </rPh>
    <rPh sb="6" eb="8">
      <t>ホンブ</t>
    </rPh>
    <rPh sb="8" eb="10">
      <t>ショウボウ</t>
    </rPh>
    <rPh sb="10" eb="12">
      <t>キュウジョ</t>
    </rPh>
    <rPh sb="12" eb="13">
      <t>カ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</si>
  <si>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</si>
  <si>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</si>
  <si>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</si>
  <si>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</si>
  <si>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</si>
  <si>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</si>
  <si>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</si>
  <si>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</si>
  <si>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rPh sb="11" eb="12">
      <t>カ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</si>
  <si>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</si>
  <si>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</si>
  <si>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</si>
  <si>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</si>
  <si>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</si>
  <si>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</si>
  <si>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</si>
  <si>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</si>
  <si>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</si>
  <si>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</si>
  <si>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</si>
  <si>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　　資料：消防本部救急課</t>
    <rPh sb="2" eb="4">
      <t>シリョウ</t>
    </rPh>
    <rPh sb="5" eb="7">
      <t>ショウボウ</t>
    </rPh>
    <rPh sb="7" eb="9">
      <t>ホンブ</t>
    </rPh>
    <rPh sb="9" eb="11">
      <t>キュウキュウ</t>
    </rPh>
    <rPh sb="11" eb="12">
      <t>カ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</si>
  <si>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</si>
  <si>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</si>
  <si>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</si>
  <si>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</si>
  <si>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</si>
  <si>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</si>
  <si>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</si>
  <si>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</si>
  <si>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たばこ</t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</si>
  <si>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</si>
  <si>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</si>
  <si>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こんろ</t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</si>
  <si>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</si>
  <si>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ふろ・
かまど</t>
    <phoneticPr fontId="5"/>
  </si>
  <si>
    <t>ストーブ</t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</si>
  <si>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</si>
  <si>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>28</t>
    <phoneticPr fontId="4"/>
  </si>
  <si>
    <t>29</t>
    <phoneticPr fontId="4"/>
  </si>
  <si>
    <t>30</t>
    <phoneticPr fontId="4"/>
  </si>
  <si>
    <t>平成27年</t>
    <rPh sb="0" eb="2">
      <t>ヘイセイ</t>
    </rPh>
    <rPh sb="4" eb="5">
      <t>ネン</t>
    </rPh>
    <phoneticPr fontId="5"/>
  </si>
  <si>
    <t xml:space="preserve">   28</t>
    <phoneticPr fontId="4"/>
  </si>
  <si>
    <t xml:space="preserve">   29</t>
    <phoneticPr fontId="4"/>
  </si>
  <si>
    <t xml:space="preserve">   30</t>
    <phoneticPr fontId="4"/>
  </si>
  <si>
    <t xml:space="preserve">      ２ 　「別表第二以外調停」とは，「別表第二調停事件以外の一般調停事件」のことです。</t>
    <phoneticPr fontId="5"/>
  </si>
  <si>
    <t xml:space="preserve">          2</t>
    <phoneticPr fontId="5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</si>
  <si>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</si>
  <si>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(所)</t>
    <phoneticPr fontId="5"/>
  </si>
  <si>
    <t>　　　2　未済は，令和元年12月31日現在の件数です。</t>
    <rPh sb="9" eb="11">
      <t>レイワ</t>
    </rPh>
    <rPh sb="11" eb="12">
      <t>ガン</t>
    </rPh>
    <phoneticPr fontId="4"/>
  </si>
  <si>
    <t>平成31年1月～令和元年12月（単位：件）</t>
    <rPh sb="0" eb="2">
      <t>ヘイセイ</t>
    </rPh>
    <rPh sb="4" eb="5">
      <t>ネン</t>
    </rPh>
    <rPh sb="6" eb="7">
      <t>ガツ</t>
    </rPh>
    <rPh sb="8" eb="10">
      <t>レイワ</t>
    </rPh>
    <rPh sb="10" eb="11">
      <t>ガン</t>
    </rPh>
    <rPh sb="11" eb="12">
      <t>ネン</t>
    </rPh>
    <rPh sb="14" eb="15">
      <t>ガツ</t>
    </rPh>
    <rPh sb="16" eb="18">
      <t>タンイ</t>
    </rPh>
    <rPh sb="19" eb="20">
      <t>ケン</t>
    </rPh>
    <phoneticPr fontId="5"/>
  </si>
  <si>
    <t>平成 27  年</t>
    <rPh sb="0" eb="2">
      <t>ヘイセイ</t>
    </rPh>
    <rPh sb="7" eb="8">
      <t>ネン</t>
    </rPh>
    <phoneticPr fontId="5"/>
  </si>
  <si>
    <t xml:space="preserve">   28</t>
    <phoneticPr fontId="4"/>
  </si>
  <si>
    <t>令和 元  年</t>
    <rPh sb="0" eb="2">
      <t>レイワ</t>
    </rPh>
    <rPh sb="3" eb="4">
      <t>ガン</t>
    </rPh>
    <rPh sb="6" eb="7">
      <t>ネン</t>
    </rPh>
    <phoneticPr fontId="5"/>
  </si>
  <si>
    <t>平成 27 年</t>
    <rPh sb="0" eb="2">
      <t>ヘイセイ</t>
    </rPh>
    <rPh sb="6" eb="7">
      <t>ネン</t>
    </rPh>
    <phoneticPr fontId="5"/>
  </si>
  <si>
    <t xml:space="preserve">   29</t>
    <phoneticPr fontId="4"/>
  </si>
  <si>
    <t xml:space="preserve">   30</t>
    <phoneticPr fontId="4"/>
  </si>
  <si>
    <t xml:space="preserve">   28</t>
    <phoneticPr fontId="4"/>
  </si>
  <si>
    <t xml:space="preserve">   29</t>
    <phoneticPr fontId="4"/>
  </si>
  <si>
    <t>令和 元 年</t>
    <rPh sb="0" eb="2">
      <t>レイワ</t>
    </rPh>
    <rPh sb="3" eb="4">
      <t>ガン</t>
    </rPh>
    <rPh sb="5" eb="6">
      <t>ネン</t>
    </rPh>
    <phoneticPr fontId="5"/>
  </si>
  <si>
    <t xml:space="preserve">   30</t>
    <phoneticPr fontId="4"/>
  </si>
  <si>
    <t>令和元年</t>
    <rPh sb="0" eb="2">
      <t>レイワ</t>
    </rPh>
    <rPh sb="2" eb="4">
      <t>ガンネン</t>
    </rPh>
    <rPh sb="3" eb="4">
      <t>ネン</t>
    </rPh>
    <phoneticPr fontId="5"/>
  </si>
  <si>
    <t>平成31年1月</t>
    <rPh sb="0" eb="2">
      <t>ヘイセイ</t>
    </rPh>
    <rPh sb="4" eb="5">
      <t>ネン</t>
    </rPh>
    <rPh sb="6" eb="7">
      <t>ガツ</t>
    </rPh>
    <phoneticPr fontId="5"/>
  </si>
  <si>
    <t>令和元年5月</t>
    <rPh sb="0" eb="2">
      <t>レイワ</t>
    </rPh>
    <rPh sb="2" eb="4">
      <t>ガンネン</t>
    </rPh>
    <rPh sb="3" eb="4">
      <t>ネン</t>
    </rPh>
    <rPh sb="5" eb="6">
      <t>ガツ</t>
    </rPh>
    <phoneticPr fontId="5"/>
  </si>
  <si>
    <t>平成28年</t>
    <rPh sb="0" eb="2">
      <t>ヘイセイ</t>
    </rPh>
    <rPh sb="4" eb="5">
      <t>ネン</t>
    </rPh>
    <phoneticPr fontId="5"/>
  </si>
  <si>
    <r>
      <t>平成30年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</si>
  <si>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</si>
  <si>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109　民事事件件数</t>
    <rPh sb="4" eb="6">
      <t>ミンジ</t>
    </rPh>
    <rPh sb="6" eb="8">
      <t>ジケン</t>
    </rPh>
    <rPh sb="8" eb="10">
      <t>ケンスウ</t>
    </rPh>
    <phoneticPr fontId="5"/>
  </si>
  <si>
    <t>110　刑事事件件数</t>
    <rPh sb="4" eb="6">
      <t>ケイジ</t>
    </rPh>
    <rPh sb="6" eb="8">
      <t>ジケン</t>
    </rPh>
    <rPh sb="8" eb="10">
      <t>ケンスウ</t>
    </rPh>
    <phoneticPr fontId="5"/>
  </si>
  <si>
    <t>111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</si>
  <si>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112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</si>
  <si>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113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</si>
  <si>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114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</si>
  <si>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115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</si>
  <si>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116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</si>
  <si>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117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</si>
  <si>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118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</si>
  <si>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119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</si>
  <si>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120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</si>
  <si>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121　消防水利</t>
    <rPh sb="4" eb="6">
      <t>ショウボウ</t>
    </rPh>
    <rPh sb="6" eb="8">
      <t>スイリ</t>
    </rPh>
    <phoneticPr fontId="5"/>
  </si>
  <si>
    <t>122　消防体制</t>
    <rPh sb="4" eb="6">
      <t>ショウボウ</t>
    </rPh>
    <rPh sb="6" eb="8">
      <t>タイセイ</t>
    </rPh>
    <phoneticPr fontId="5"/>
  </si>
  <si>
    <t>123　救急出動状況</t>
    <rPh sb="4" eb="6">
      <t>キュウキュウ</t>
    </rPh>
    <rPh sb="6" eb="8">
      <t>シュツドウ</t>
    </rPh>
    <rPh sb="8" eb="10">
      <t>ジョウキョウ</t>
    </rPh>
    <phoneticPr fontId="5"/>
  </si>
  <si>
    <t>31</t>
  </si>
  <si>
    <t>資料：生活安全課</t>
    <rPh sb="0" eb="2">
      <t>シリョウ</t>
    </rPh>
    <rPh sb="3" eb="5">
      <t>セイカツ</t>
    </rPh>
    <rPh sb="5" eb="8">
      <t>アンゼンカ</t>
    </rPh>
    <phoneticPr fontId="5"/>
  </si>
  <si>
    <t>ぼや</t>
    <phoneticPr fontId="5"/>
  </si>
  <si>
    <t>-</t>
    <phoneticPr fontId="4"/>
  </si>
  <si>
    <t>29</t>
    <phoneticPr fontId="4"/>
  </si>
  <si>
    <t>プール</t>
    <phoneticPr fontId="5"/>
  </si>
  <si>
    <t>30</t>
    <phoneticPr fontId="4"/>
  </si>
  <si>
    <t xml:space="preserve">                                                                         </t>
    <phoneticPr fontId="5"/>
  </si>
  <si>
    <t>29</t>
    <phoneticPr fontId="4"/>
  </si>
  <si>
    <t>-</t>
    <phoneticPr fontId="4"/>
  </si>
  <si>
    <t>-</t>
    <phoneticPr fontId="4"/>
  </si>
  <si>
    <t xml:space="preserve">          2</t>
    <phoneticPr fontId="5"/>
  </si>
  <si>
    <t xml:space="preserve">   28</t>
    <phoneticPr fontId="4"/>
  </si>
  <si>
    <t>注)　1　数値は，速報値です。</t>
    <rPh sb="5" eb="7">
      <t>スウチ</t>
    </rPh>
    <rPh sb="9" eb="12">
      <t>ソクホウチ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</si>
</sst>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0;&quot;△&quot;0;\-\ 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/>
  </cellStyleXfs>
  <cellXfs count="221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0" xfId="1" quotePrefix="1" applyNumberFormat="1" applyFont="1" applyBorder="1" applyAlignment="1">
      <alignment horizontal="right" vertical="center"/>
    </xf>
    <xf numFmtId="38" fontId="2" fillId="0" borderId="0" xfId="1" applyFont="1" applyAlignment="1"/>
    <xf numFmtId="38" fontId="8" fillId="0" borderId="0" xfId="1" applyFont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top" justifyLastLine="1"/>
    </xf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41" fontId="8" fillId="0" borderId="0" xfId="0" applyNumberFormat="1" applyFont="1" applyAlignment="1"/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/>
    <xf numFmtId="0" fontId="16" fillId="0" borderId="0" xfId="0" applyFont="1">
      <alignment vertical="center"/>
    </xf>
    <xf numFmtId="0" fontId="7" fillId="2" borderId="20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177" fontId="10" fillId="0" borderId="5" xfId="2" applyNumberFormat="1" applyFont="1" applyBorder="1" applyAlignment="1">
      <alignment horizontal="right" vertical="center"/>
    </xf>
    <xf numFmtId="177" fontId="7" fillId="0" borderId="5" xfId="3" applyNumberFormat="1" applyFont="1" applyBorder="1" applyAlignment="1">
      <alignment horizontal="right"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7" fillId="0" borderId="5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7" fillId="0" borderId="5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7" fillId="0" borderId="6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0" fontId="16" fillId="0" borderId="0" xfId="0" applyFont="1" applyBorder="1">
      <alignment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38" fontId="7" fillId="0" borderId="0" xfId="1" applyFont="1" applyFill="1" applyAlignment="1">
      <alignment horizontal="left"/>
    </xf>
    <xf numFmtId="0" fontId="8" fillId="0" borderId="28" xfId="0" applyFont="1" applyBorder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49" fontId="2" fillId="2" borderId="10" xfId="1" quotePrefix="1" applyNumberFormat="1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19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0" fontId="17" fillId="0" borderId="0" xfId="0" applyFont="1" applyBorder="1">
      <alignment vertical="center"/>
    </xf>
    <xf numFmtId="0" fontId="2" fillId="0" borderId="11" xfId="0" applyNumberFormat="1" applyFont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38" fontId="8" fillId="5" borderId="0" xfId="1" applyFont="1" applyFill="1" applyBorder="1" applyAlignment="1">
      <alignment horizontal="left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38" fontId="8" fillId="5" borderId="0" xfId="1" applyFont="1" applyFill="1" applyBorder="1" applyAlignment="1">
      <alignment horizontal="left" vertical="center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16" xfId="1" applyNumberFormat="1" applyFont="1" applyFill="1" applyBorder="1" applyAlignment="1">
      <alignment horizontal="distributed" vertical="center" justifyLastLine="1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2" borderId="14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15" xfId="0" applyFont="1" applyFill="1" applyBorder="1" applyAlignment="1">
      <alignment horizontal="distributed" vertical="center" wrapText="1" justifyLastLine="1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14800" y="5476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="90" zoomScaleNormal="90" workbookViewId="0"/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194</v>
      </c>
      <c r="B1" s="2"/>
      <c r="C1" s="2"/>
      <c r="D1" s="2"/>
    </row>
    <row r="2" spans="1:5" x14ac:dyDescent="0.15">
      <c r="A2" s="3"/>
      <c r="B2" s="3"/>
      <c r="C2" s="3"/>
      <c r="D2" s="4" t="s">
        <v>177</v>
      </c>
      <c r="E2" s="62"/>
    </row>
    <row r="3" spans="1:5" ht="21" customHeight="1" x14ac:dyDescent="0.15">
      <c r="A3" s="168" t="s">
        <v>0</v>
      </c>
      <c r="B3" s="168" t="s">
        <v>1</v>
      </c>
      <c r="C3" s="168" t="s">
        <v>2</v>
      </c>
      <c r="D3" s="168" t="s">
        <v>3</v>
      </c>
      <c r="E3" s="62"/>
    </row>
    <row r="4" spans="1:5" ht="21" customHeight="1" x14ac:dyDescent="0.15">
      <c r="A4" s="169"/>
      <c r="B4" s="169"/>
      <c r="C4" s="169"/>
      <c r="D4" s="169"/>
      <c r="E4" s="62"/>
    </row>
    <row r="5" spans="1:5" ht="21" customHeight="1" x14ac:dyDescent="0.15">
      <c r="A5" s="86" t="s">
        <v>4</v>
      </c>
      <c r="B5" s="87"/>
      <c r="C5" s="87"/>
      <c r="D5" s="87"/>
      <c r="E5" s="62"/>
    </row>
    <row r="6" spans="1:5" ht="21" customHeight="1" x14ac:dyDescent="0.15">
      <c r="A6" s="88" t="s">
        <v>5</v>
      </c>
      <c r="B6" s="89">
        <v>4007</v>
      </c>
      <c r="C6" s="89">
        <v>3822</v>
      </c>
      <c r="D6" s="89">
        <v>2240</v>
      </c>
      <c r="E6" s="62"/>
    </row>
    <row r="7" spans="1:5" ht="21" customHeight="1" x14ac:dyDescent="0.15">
      <c r="A7" s="90" t="s">
        <v>6</v>
      </c>
      <c r="B7" s="91">
        <v>726</v>
      </c>
      <c r="C7" s="91">
        <v>713</v>
      </c>
      <c r="D7" s="91">
        <v>631</v>
      </c>
      <c r="E7" s="62"/>
    </row>
    <row r="8" spans="1:5" ht="21" customHeight="1" x14ac:dyDescent="0.15">
      <c r="A8" s="90" t="s">
        <v>152</v>
      </c>
      <c r="B8" s="91">
        <v>1826</v>
      </c>
      <c r="C8" s="91">
        <v>1673</v>
      </c>
      <c r="D8" s="91">
        <v>1202</v>
      </c>
      <c r="E8" s="62"/>
    </row>
    <row r="9" spans="1:5" ht="21" customHeight="1" x14ac:dyDescent="0.15">
      <c r="A9" s="90" t="s">
        <v>7</v>
      </c>
      <c r="B9" s="91">
        <v>553</v>
      </c>
      <c r="C9" s="91">
        <v>503</v>
      </c>
      <c r="D9" s="91">
        <v>297</v>
      </c>
      <c r="E9" s="62"/>
    </row>
    <row r="10" spans="1:5" ht="21" customHeight="1" x14ac:dyDescent="0.15">
      <c r="A10" s="90" t="s">
        <v>8</v>
      </c>
      <c r="B10" s="91">
        <v>5</v>
      </c>
      <c r="C10" s="91">
        <v>3</v>
      </c>
      <c r="D10" s="91">
        <v>5</v>
      </c>
      <c r="E10" s="62"/>
    </row>
    <row r="11" spans="1:5" ht="21" customHeight="1" x14ac:dyDescent="0.15">
      <c r="A11" s="90" t="s">
        <v>9</v>
      </c>
      <c r="B11" s="91">
        <v>897</v>
      </c>
      <c r="C11" s="91">
        <v>930</v>
      </c>
      <c r="D11" s="91">
        <v>105</v>
      </c>
      <c r="E11" s="62"/>
    </row>
    <row r="12" spans="1:5" ht="21" customHeight="1" x14ac:dyDescent="0.15">
      <c r="A12" s="92"/>
      <c r="B12" s="91"/>
      <c r="C12" s="91"/>
      <c r="D12" s="91"/>
      <c r="E12" s="62"/>
    </row>
    <row r="13" spans="1:5" ht="21" customHeight="1" x14ac:dyDescent="0.15">
      <c r="A13" s="86" t="s">
        <v>10</v>
      </c>
      <c r="B13" s="93"/>
      <c r="C13" s="93"/>
      <c r="D13" s="93"/>
      <c r="E13" s="62"/>
    </row>
    <row r="14" spans="1:5" ht="21" customHeight="1" x14ac:dyDescent="0.15">
      <c r="A14" s="88" t="s">
        <v>5</v>
      </c>
      <c r="B14" s="89">
        <v>3045</v>
      </c>
      <c r="C14" s="89">
        <v>3113</v>
      </c>
      <c r="D14" s="89">
        <v>252</v>
      </c>
      <c r="E14" s="62"/>
    </row>
    <row r="15" spans="1:5" ht="21" customHeight="1" x14ac:dyDescent="0.15">
      <c r="A15" s="90" t="s">
        <v>11</v>
      </c>
      <c r="B15" s="94">
        <v>970</v>
      </c>
      <c r="C15" s="94">
        <v>1028</v>
      </c>
      <c r="D15" s="91">
        <v>201</v>
      </c>
      <c r="E15" s="62"/>
    </row>
    <row r="16" spans="1:5" ht="21" customHeight="1" x14ac:dyDescent="0.15">
      <c r="A16" s="90" t="s">
        <v>12</v>
      </c>
      <c r="B16" s="91">
        <v>1164</v>
      </c>
      <c r="C16" s="91">
        <v>1164</v>
      </c>
      <c r="D16" s="91">
        <v>2</v>
      </c>
      <c r="E16" s="62"/>
    </row>
    <row r="17" spans="1:5" ht="21" customHeight="1" x14ac:dyDescent="0.15">
      <c r="A17" s="90" t="s">
        <v>13</v>
      </c>
      <c r="B17" s="91">
        <v>166</v>
      </c>
      <c r="C17" s="91">
        <v>167</v>
      </c>
      <c r="D17" s="91">
        <v>43</v>
      </c>
      <c r="E17" s="62"/>
    </row>
    <row r="18" spans="1:5" ht="21" customHeight="1" x14ac:dyDescent="0.15">
      <c r="A18" s="90" t="s">
        <v>9</v>
      </c>
      <c r="B18" s="91">
        <v>745</v>
      </c>
      <c r="C18" s="91">
        <v>754</v>
      </c>
      <c r="D18" s="91">
        <v>6</v>
      </c>
      <c r="E18" s="62"/>
    </row>
    <row r="19" spans="1:5" ht="13.5" customHeight="1" x14ac:dyDescent="0.15">
      <c r="A19" s="170" t="s">
        <v>222</v>
      </c>
      <c r="B19" s="170"/>
      <c r="C19" s="5"/>
      <c r="D19" s="6" t="s">
        <v>14</v>
      </c>
      <c r="E19" s="62"/>
    </row>
    <row r="20" spans="1:5" x14ac:dyDescent="0.15">
      <c r="A20" s="167" t="s">
        <v>176</v>
      </c>
      <c r="B20" s="167"/>
      <c r="C20" s="7"/>
      <c r="D20" s="7"/>
      <c r="E20" s="62"/>
    </row>
    <row r="21" spans="1:5" x14ac:dyDescent="0.15">
      <c r="E21" s="62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90" zoomScaleNormal="90" zoomScaleSheetLayoutView="100" workbookViewId="0"/>
  </sheetViews>
  <sheetFormatPr defaultRowHeight="13.5" x14ac:dyDescent="0.15"/>
  <cols>
    <col min="1" max="1" width="12.625" customWidth="1"/>
    <col min="2" max="11" width="11.625" customWidth="1"/>
  </cols>
  <sheetData>
    <row r="1" spans="1:13" ht="14.25" x14ac:dyDescent="0.15">
      <c r="A1" s="16" t="s">
        <v>203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20"/>
      <c r="L2" s="20"/>
    </row>
    <row r="3" spans="1:13" ht="24" customHeight="1" x14ac:dyDescent="0.15">
      <c r="A3" s="178" t="s">
        <v>96</v>
      </c>
      <c r="B3" s="178" t="s">
        <v>5</v>
      </c>
      <c r="C3" s="179" t="s">
        <v>97</v>
      </c>
      <c r="D3" s="179" t="s">
        <v>98</v>
      </c>
      <c r="E3" s="179" t="s">
        <v>99</v>
      </c>
      <c r="F3" s="179" t="s">
        <v>100</v>
      </c>
      <c r="G3" s="179" t="s">
        <v>101</v>
      </c>
      <c r="H3" s="178" t="s">
        <v>102</v>
      </c>
      <c r="I3" s="178" t="s">
        <v>103</v>
      </c>
      <c r="J3" s="66"/>
      <c r="K3" s="20"/>
      <c r="L3" s="20"/>
    </row>
    <row r="4" spans="1:13" ht="24" customHeight="1" x14ac:dyDescent="0.15">
      <c r="A4" s="179"/>
      <c r="B4" s="179"/>
      <c r="C4" s="179"/>
      <c r="D4" s="179"/>
      <c r="E4" s="179"/>
      <c r="F4" s="179"/>
      <c r="G4" s="179"/>
      <c r="H4" s="179"/>
      <c r="I4" s="179"/>
      <c r="J4" s="66"/>
      <c r="K4" s="20"/>
      <c r="L4" s="20"/>
    </row>
    <row r="5" spans="1:13" ht="24" customHeight="1" x14ac:dyDescent="0.15">
      <c r="A5" s="103" t="s">
        <v>181</v>
      </c>
      <c r="B5" s="135">
        <v>83</v>
      </c>
      <c r="C5" s="135">
        <v>73</v>
      </c>
      <c r="D5" s="135">
        <v>2</v>
      </c>
      <c r="E5" s="135" t="s">
        <v>104</v>
      </c>
      <c r="F5" s="135">
        <v>4</v>
      </c>
      <c r="G5" s="135">
        <v>2</v>
      </c>
      <c r="H5" s="135" t="s">
        <v>104</v>
      </c>
      <c r="I5" s="135">
        <v>2</v>
      </c>
      <c r="J5" s="21"/>
      <c r="K5" s="40"/>
      <c r="L5" s="40"/>
    </row>
    <row r="6" spans="1:13" ht="24" customHeight="1" x14ac:dyDescent="0.15">
      <c r="A6" s="105" t="s">
        <v>165</v>
      </c>
      <c r="B6" s="135">
        <v>107</v>
      </c>
      <c r="C6" s="135">
        <v>96</v>
      </c>
      <c r="D6" s="135">
        <v>6</v>
      </c>
      <c r="E6" s="135">
        <v>0</v>
      </c>
      <c r="F6" s="135">
        <v>2</v>
      </c>
      <c r="G6" s="135">
        <v>1</v>
      </c>
      <c r="H6" s="135">
        <v>0</v>
      </c>
      <c r="I6" s="135">
        <v>2</v>
      </c>
      <c r="J6" s="66"/>
      <c r="K6" s="66"/>
      <c r="L6" s="66"/>
    </row>
    <row r="7" spans="1:13" ht="24" customHeight="1" x14ac:dyDescent="0.15">
      <c r="A7" s="105" t="s">
        <v>166</v>
      </c>
      <c r="B7" s="135">
        <v>85</v>
      </c>
      <c r="C7" s="135">
        <v>71</v>
      </c>
      <c r="D7" s="135">
        <v>1</v>
      </c>
      <c r="E7" s="135">
        <v>0</v>
      </c>
      <c r="F7" s="135">
        <v>10</v>
      </c>
      <c r="G7" s="135">
        <v>2</v>
      </c>
      <c r="H7" s="135">
        <v>0</v>
      </c>
      <c r="I7" s="135">
        <v>1</v>
      </c>
      <c r="J7" s="66"/>
      <c r="K7" s="66"/>
      <c r="L7" s="66"/>
    </row>
    <row r="8" spans="1:13" ht="24" customHeight="1" x14ac:dyDescent="0.15">
      <c r="A8" s="105" t="s">
        <v>167</v>
      </c>
      <c r="B8" s="135">
        <v>71</v>
      </c>
      <c r="C8" s="135">
        <v>65</v>
      </c>
      <c r="D8" s="135">
        <v>1</v>
      </c>
      <c r="E8" s="135">
        <v>0</v>
      </c>
      <c r="F8" s="135">
        <v>4</v>
      </c>
      <c r="G8" s="135">
        <v>0</v>
      </c>
      <c r="H8" s="135">
        <v>0</v>
      </c>
      <c r="I8" s="135">
        <v>1</v>
      </c>
      <c r="J8" s="66"/>
      <c r="K8" s="66"/>
      <c r="L8" s="66"/>
    </row>
    <row r="9" spans="1:13" s="69" customFormat="1" ht="24" customHeight="1" x14ac:dyDescent="0.15">
      <c r="A9" s="106" t="s">
        <v>186</v>
      </c>
      <c r="B9" s="136">
        <v>103</v>
      </c>
      <c r="C9" s="136">
        <v>96</v>
      </c>
      <c r="D9" s="136">
        <v>3</v>
      </c>
      <c r="E9" s="135">
        <v>0</v>
      </c>
      <c r="F9" s="136">
        <v>3</v>
      </c>
      <c r="G9" s="135">
        <v>0</v>
      </c>
      <c r="H9" s="135">
        <v>0</v>
      </c>
      <c r="I9" s="136">
        <v>1</v>
      </c>
      <c r="J9" s="21"/>
      <c r="K9" s="40"/>
      <c r="L9" s="21"/>
    </row>
    <row r="10" spans="1:13" x14ac:dyDescent="0.15">
      <c r="A10" s="20"/>
      <c r="B10" s="20"/>
      <c r="C10" s="20"/>
      <c r="D10" s="20"/>
      <c r="E10" s="20"/>
      <c r="F10" s="20"/>
      <c r="G10" s="20"/>
      <c r="H10" s="20"/>
      <c r="I10" s="23" t="s">
        <v>105</v>
      </c>
      <c r="J10" s="51"/>
      <c r="K10" s="20"/>
      <c r="L10" s="66"/>
    </row>
    <row r="11" spans="1:13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66"/>
      <c r="M11" s="62"/>
    </row>
    <row r="12" spans="1:13" ht="14.25" x14ac:dyDescent="0.15">
      <c r="A12" s="16" t="s">
        <v>204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71"/>
      <c r="M12" s="62"/>
    </row>
    <row r="13" spans="1:13" x14ac:dyDescent="0.1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2"/>
    </row>
    <row r="14" spans="1:13" ht="24" customHeight="1" x14ac:dyDescent="0.15">
      <c r="A14" s="178" t="s">
        <v>96</v>
      </c>
      <c r="B14" s="178" t="s">
        <v>5</v>
      </c>
      <c r="C14" s="206" t="s">
        <v>106</v>
      </c>
      <c r="D14" s="206" t="s">
        <v>107</v>
      </c>
      <c r="E14" s="206" t="s">
        <v>108</v>
      </c>
      <c r="F14" s="206" t="s">
        <v>109</v>
      </c>
      <c r="G14" s="207" t="s">
        <v>110</v>
      </c>
      <c r="H14" s="204" t="s">
        <v>111</v>
      </c>
      <c r="I14" s="204" t="s">
        <v>112</v>
      </c>
      <c r="J14" s="204" t="s">
        <v>113</v>
      </c>
      <c r="K14" s="205" t="s">
        <v>114</v>
      </c>
      <c r="L14" s="66"/>
      <c r="M14" s="62"/>
    </row>
    <row r="15" spans="1:13" ht="24" customHeight="1" x14ac:dyDescent="0.15">
      <c r="A15" s="179"/>
      <c r="B15" s="179"/>
      <c r="C15" s="206"/>
      <c r="D15" s="206"/>
      <c r="E15" s="206"/>
      <c r="F15" s="206"/>
      <c r="G15" s="204"/>
      <c r="H15" s="204"/>
      <c r="I15" s="204"/>
      <c r="J15" s="204"/>
      <c r="K15" s="205"/>
      <c r="L15" s="66"/>
      <c r="M15" s="62"/>
    </row>
    <row r="16" spans="1:13" ht="24" customHeight="1" x14ac:dyDescent="0.15">
      <c r="A16" s="103" t="s">
        <v>181</v>
      </c>
      <c r="B16" s="137">
        <v>83</v>
      </c>
      <c r="C16" s="137">
        <v>5</v>
      </c>
      <c r="D16" s="137">
        <v>6</v>
      </c>
      <c r="E16" s="137">
        <v>8</v>
      </c>
      <c r="F16" s="137">
        <v>16</v>
      </c>
      <c r="G16" s="137">
        <v>21</v>
      </c>
      <c r="H16" s="137">
        <v>12</v>
      </c>
      <c r="I16" s="137">
        <v>20</v>
      </c>
      <c r="J16" s="137">
        <v>5</v>
      </c>
      <c r="K16" s="135">
        <v>3</v>
      </c>
      <c r="L16" s="21"/>
      <c r="M16" s="62"/>
    </row>
    <row r="17" spans="1:13" ht="24" customHeight="1" x14ac:dyDescent="0.15">
      <c r="A17" s="105" t="s">
        <v>165</v>
      </c>
      <c r="B17" s="137">
        <v>107</v>
      </c>
      <c r="C17" s="137">
        <v>13</v>
      </c>
      <c r="D17" s="137">
        <v>13</v>
      </c>
      <c r="E17" s="137">
        <v>11</v>
      </c>
      <c r="F17" s="137">
        <v>17</v>
      </c>
      <c r="G17" s="137">
        <v>15</v>
      </c>
      <c r="H17" s="137">
        <v>18</v>
      </c>
      <c r="I17" s="137">
        <v>16</v>
      </c>
      <c r="J17" s="137">
        <v>4</v>
      </c>
      <c r="K17" s="135">
        <v>0</v>
      </c>
      <c r="L17" s="66"/>
      <c r="M17" s="62"/>
    </row>
    <row r="18" spans="1:13" ht="24" customHeight="1" x14ac:dyDescent="0.15">
      <c r="A18" s="105" t="s">
        <v>213</v>
      </c>
      <c r="B18" s="137">
        <v>85</v>
      </c>
      <c r="C18" s="137">
        <v>6</v>
      </c>
      <c r="D18" s="137">
        <v>11</v>
      </c>
      <c r="E18" s="137">
        <v>6</v>
      </c>
      <c r="F18" s="137">
        <v>20</v>
      </c>
      <c r="G18" s="137">
        <v>18</v>
      </c>
      <c r="H18" s="137">
        <v>6</v>
      </c>
      <c r="I18" s="137">
        <v>10</v>
      </c>
      <c r="J18" s="137">
        <v>8</v>
      </c>
      <c r="K18" s="135">
        <v>0</v>
      </c>
      <c r="L18" s="66"/>
      <c r="M18" s="62"/>
    </row>
    <row r="19" spans="1:13" ht="24" customHeight="1" x14ac:dyDescent="0.15">
      <c r="A19" s="105" t="s">
        <v>167</v>
      </c>
      <c r="B19" s="137">
        <v>71</v>
      </c>
      <c r="C19" s="137">
        <v>5</v>
      </c>
      <c r="D19" s="137">
        <v>5</v>
      </c>
      <c r="E19" s="137">
        <v>8</v>
      </c>
      <c r="F19" s="137">
        <v>10</v>
      </c>
      <c r="G19" s="137">
        <v>9</v>
      </c>
      <c r="H19" s="137">
        <v>18</v>
      </c>
      <c r="I19" s="137">
        <v>10</v>
      </c>
      <c r="J19" s="137">
        <v>6</v>
      </c>
      <c r="K19" s="135">
        <v>0</v>
      </c>
      <c r="L19" s="66"/>
      <c r="M19" s="62"/>
    </row>
    <row r="20" spans="1:13" s="69" customFormat="1" ht="24" customHeight="1" x14ac:dyDescent="0.15">
      <c r="A20" s="106" t="s">
        <v>186</v>
      </c>
      <c r="B20" s="138">
        <v>103</v>
      </c>
      <c r="C20" s="138">
        <v>11</v>
      </c>
      <c r="D20" s="138">
        <v>6</v>
      </c>
      <c r="E20" s="138">
        <v>8</v>
      </c>
      <c r="F20" s="138">
        <v>20</v>
      </c>
      <c r="G20" s="138">
        <v>15</v>
      </c>
      <c r="H20" s="138">
        <v>23</v>
      </c>
      <c r="I20" s="138">
        <v>13</v>
      </c>
      <c r="J20" s="138">
        <v>7</v>
      </c>
      <c r="K20" s="135">
        <v>0</v>
      </c>
      <c r="L20" s="21"/>
      <c r="M20" s="70"/>
    </row>
    <row r="21" spans="1:13" x14ac:dyDescent="0.15">
      <c r="A21" s="20"/>
      <c r="B21" s="20"/>
      <c r="C21" s="52"/>
      <c r="D21" s="20"/>
      <c r="E21" s="20"/>
      <c r="F21" s="20"/>
      <c r="G21" s="20"/>
      <c r="H21" s="20"/>
      <c r="I21" s="20"/>
      <c r="J21" s="20"/>
      <c r="K21" s="23" t="s">
        <v>105</v>
      </c>
      <c r="L21" s="51"/>
      <c r="M21" s="62"/>
    </row>
    <row r="22" spans="1:13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66"/>
      <c r="M22" s="62"/>
    </row>
    <row r="23" spans="1:13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66"/>
      <c r="M23" s="62"/>
    </row>
    <row r="24" spans="1:13" x14ac:dyDescent="0.15">
      <c r="L24" s="62"/>
      <c r="M24" s="62"/>
    </row>
    <row r="25" spans="1:13" x14ac:dyDescent="0.15">
      <c r="L25" s="62"/>
      <c r="M25" s="62"/>
    </row>
    <row r="26" spans="1:13" x14ac:dyDescent="0.15">
      <c r="L26" s="62"/>
    </row>
    <row r="27" spans="1:13" x14ac:dyDescent="0.15">
      <c r="L27" s="62"/>
    </row>
    <row r="28" spans="1:13" x14ac:dyDescent="0.15">
      <c r="L28" s="62"/>
    </row>
    <row r="29" spans="1:13" x14ac:dyDescent="0.15">
      <c r="L29" s="62"/>
    </row>
    <row r="30" spans="1:13" x14ac:dyDescent="0.15">
      <c r="L30" s="62"/>
    </row>
    <row r="31" spans="1:13" x14ac:dyDescent="0.15">
      <c r="L31" s="62"/>
    </row>
  </sheetData>
  <mergeCells count="20">
    <mergeCell ref="F14:F15"/>
    <mergeCell ref="G14:G15"/>
    <mergeCell ref="A3:A4"/>
    <mergeCell ref="B3:B4"/>
    <mergeCell ref="C3:C4"/>
    <mergeCell ref="D3:D4"/>
    <mergeCell ref="E3:E4"/>
    <mergeCell ref="F3:F4"/>
    <mergeCell ref="A14:A15"/>
    <mergeCell ref="B14:B15"/>
    <mergeCell ref="C14:C15"/>
    <mergeCell ref="D14:D15"/>
    <mergeCell ref="E14:E15"/>
    <mergeCell ref="H14:H15"/>
    <mergeCell ref="I14:I15"/>
    <mergeCell ref="J14:J15"/>
    <mergeCell ref="K14:K15"/>
    <mergeCell ref="G3:G4"/>
    <mergeCell ref="H3:H4"/>
    <mergeCell ref="I3:I4"/>
  </mergeCells>
  <phoneticPr fontId="4"/>
  <printOptions horizontalCentered="1"/>
  <pageMargins left="0.70866141732283472" right="0.70866141732283472" top="0.74803149606299213" bottom="0" header="0.31496062992125984" footer="0"/>
  <pageSetup paperSize="9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6" t="s">
        <v>205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2"/>
      <c r="M1" s="62"/>
    </row>
    <row r="2" spans="1:13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2"/>
      <c r="M2" s="62"/>
    </row>
    <row r="3" spans="1:13" ht="24" customHeight="1" x14ac:dyDescent="0.15">
      <c r="A3" s="178" t="s">
        <v>96</v>
      </c>
      <c r="B3" s="178" t="s">
        <v>5</v>
      </c>
      <c r="C3" s="179" t="s">
        <v>157</v>
      </c>
      <c r="D3" s="178" t="s">
        <v>158</v>
      </c>
      <c r="E3" s="178" t="s">
        <v>159</v>
      </c>
      <c r="F3" s="178" t="s">
        <v>160</v>
      </c>
      <c r="G3" s="208" t="s">
        <v>161</v>
      </c>
      <c r="H3" s="210" t="s">
        <v>162</v>
      </c>
      <c r="I3" s="205" t="s">
        <v>163</v>
      </c>
      <c r="J3" s="205" t="s">
        <v>103</v>
      </c>
      <c r="K3" s="210" t="s">
        <v>164</v>
      </c>
      <c r="L3" s="62"/>
      <c r="M3" s="62"/>
    </row>
    <row r="4" spans="1:13" ht="24" customHeight="1" x14ac:dyDescent="0.15">
      <c r="A4" s="178"/>
      <c r="B4" s="178"/>
      <c r="C4" s="179"/>
      <c r="D4" s="178"/>
      <c r="E4" s="178"/>
      <c r="F4" s="178"/>
      <c r="G4" s="209"/>
      <c r="H4" s="210"/>
      <c r="I4" s="205"/>
      <c r="J4" s="205"/>
      <c r="K4" s="210"/>
      <c r="L4" s="62"/>
      <c r="M4" s="62"/>
    </row>
    <row r="5" spans="1:13" ht="24" customHeight="1" x14ac:dyDescent="0.15">
      <c r="A5" s="103" t="s">
        <v>181</v>
      </c>
      <c r="B5" s="116">
        <v>83</v>
      </c>
      <c r="C5" s="116">
        <v>4</v>
      </c>
      <c r="D5" s="116">
        <v>13</v>
      </c>
      <c r="E5" s="116">
        <v>1</v>
      </c>
      <c r="F5" s="116">
        <v>10</v>
      </c>
      <c r="G5" s="116">
        <v>20</v>
      </c>
      <c r="H5" s="116">
        <v>1</v>
      </c>
      <c r="I5" s="116">
        <v>1</v>
      </c>
      <c r="J5" s="116">
        <v>20</v>
      </c>
      <c r="K5" s="116">
        <v>13</v>
      </c>
      <c r="L5" s="62"/>
      <c r="M5" s="62"/>
    </row>
    <row r="6" spans="1:13" ht="24" customHeight="1" x14ac:dyDescent="0.15">
      <c r="A6" s="105" t="s">
        <v>165</v>
      </c>
      <c r="B6" s="116">
        <v>107</v>
      </c>
      <c r="C6" s="116">
        <v>2</v>
      </c>
      <c r="D6" s="116">
        <v>10</v>
      </c>
      <c r="E6" s="116">
        <v>0</v>
      </c>
      <c r="F6" s="116">
        <v>10</v>
      </c>
      <c r="G6" s="116">
        <v>36</v>
      </c>
      <c r="H6" s="116">
        <v>3</v>
      </c>
      <c r="I6" s="116">
        <v>2</v>
      </c>
      <c r="J6" s="116">
        <v>26</v>
      </c>
      <c r="K6" s="116">
        <v>18</v>
      </c>
      <c r="L6" s="147"/>
      <c r="M6" s="62"/>
    </row>
    <row r="7" spans="1:13" ht="24" customHeight="1" x14ac:dyDescent="0.15">
      <c r="A7" s="105" t="s">
        <v>166</v>
      </c>
      <c r="B7" s="116">
        <v>85</v>
      </c>
      <c r="C7" s="116">
        <v>6</v>
      </c>
      <c r="D7" s="116">
        <v>13</v>
      </c>
      <c r="E7" s="116">
        <v>1</v>
      </c>
      <c r="F7" s="116">
        <v>5</v>
      </c>
      <c r="G7" s="116">
        <v>18</v>
      </c>
      <c r="H7" s="116">
        <v>1</v>
      </c>
      <c r="I7" s="116">
        <v>5</v>
      </c>
      <c r="J7" s="116">
        <v>26</v>
      </c>
      <c r="K7" s="116">
        <v>10</v>
      </c>
      <c r="L7" s="62"/>
      <c r="M7" s="62"/>
    </row>
    <row r="8" spans="1:13" ht="24" customHeight="1" x14ac:dyDescent="0.15">
      <c r="A8" s="105" t="s">
        <v>167</v>
      </c>
      <c r="B8" s="116">
        <v>71</v>
      </c>
      <c r="C8" s="116">
        <v>6</v>
      </c>
      <c r="D8" s="116">
        <v>7</v>
      </c>
      <c r="E8" s="116">
        <v>0</v>
      </c>
      <c r="F8" s="116">
        <v>6</v>
      </c>
      <c r="G8" s="116">
        <v>22</v>
      </c>
      <c r="H8" s="116">
        <v>0</v>
      </c>
      <c r="I8" s="116">
        <v>3</v>
      </c>
      <c r="J8" s="116">
        <v>22</v>
      </c>
      <c r="K8" s="116">
        <v>5</v>
      </c>
      <c r="L8" s="62"/>
      <c r="M8" s="62"/>
    </row>
    <row r="9" spans="1:13" s="77" customFormat="1" ht="24" customHeight="1" x14ac:dyDescent="0.15">
      <c r="A9" s="106" t="s">
        <v>186</v>
      </c>
      <c r="B9" s="139">
        <v>103</v>
      </c>
      <c r="C9" s="139">
        <v>6</v>
      </c>
      <c r="D9" s="139">
        <v>18</v>
      </c>
      <c r="E9" s="116">
        <v>1</v>
      </c>
      <c r="F9" s="139">
        <v>7</v>
      </c>
      <c r="G9" s="139">
        <v>24</v>
      </c>
      <c r="H9" s="116">
        <v>1</v>
      </c>
      <c r="I9" s="139">
        <v>1</v>
      </c>
      <c r="J9" s="139">
        <v>35</v>
      </c>
      <c r="K9" s="139">
        <v>10</v>
      </c>
      <c r="L9" s="76"/>
      <c r="M9" s="76"/>
    </row>
    <row r="10" spans="1:13" x14ac:dyDescent="0.15">
      <c r="A10" s="66"/>
      <c r="B10" s="66"/>
      <c r="C10" s="66"/>
      <c r="D10" s="66"/>
      <c r="E10" s="78"/>
      <c r="F10" s="66"/>
      <c r="G10" s="66"/>
      <c r="H10" s="66"/>
      <c r="I10" s="66"/>
      <c r="J10" s="66"/>
      <c r="K10" s="23" t="s">
        <v>95</v>
      </c>
      <c r="L10" s="62"/>
      <c r="M10" s="62"/>
    </row>
    <row r="11" spans="1:13" x14ac:dyDescent="0.15">
      <c r="A11" s="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62"/>
      <c r="M11" s="62"/>
    </row>
    <row r="12" spans="1:13" x14ac:dyDescent="0.1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x14ac:dyDescent="0.1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x14ac:dyDescent="0.15"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3" x14ac:dyDescent="0.15">
      <c r="D15" s="62"/>
      <c r="E15" s="62"/>
      <c r="F15" s="62"/>
      <c r="G15" s="62"/>
      <c r="J15" s="62"/>
      <c r="K15" s="62"/>
      <c r="L15" s="62"/>
      <c r="M15" s="62"/>
    </row>
    <row r="16" spans="1:13" x14ac:dyDescent="0.15">
      <c r="D16" s="62"/>
      <c r="E16" s="62"/>
      <c r="F16" s="62"/>
      <c r="G16" s="62"/>
      <c r="K16" s="62"/>
      <c r="L16" s="62"/>
      <c r="M16" s="62"/>
    </row>
    <row r="17" spans="4:12" x14ac:dyDescent="0.15">
      <c r="D17" s="62"/>
      <c r="E17" s="62"/>
      <c r="G17" s="62"/>
      <c r="K17" s="62"/>
      <c r="L17" s="62"/>
    </row>
    <row r="18" spans="4:12" x14ac:dyDescent="0.15">
      <c r="D18" s="62"/>
      <c r="G18" s="62"/>
      <c r="K18" s="62"/>
      <c r="L18" s="62"/>
    </row>
    <row r="19" spans="4:12" x14ac:dyDescent="0.15">
      <c r="D19" s="62"/>
      <c r="G19" s="62"/>
    </row>
    <row r="20" spans="4:12" x14ac:dyDescent="0.15">
      <c r="D20" s="62"/>
    </row>
    <row r="21" spans="4:12" x14ac:dyDescent="0.15">
      <c r="D21" s="62"/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1" ht="14.25" x14ac:dyDescent="0.15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1" t="s">
        <v>115</v>
      </c>
      <c r="K2" s="3"/>
    </row>
    <row r="3" spans="1:11" ht="24" customHeight="1" x14ac:dyDescent="0.15">
      <c r="A3" s="197" t="s">
        <v>96</v>
      </c>
      <c r="B3" s="213" t="s">
        <v>5</v>
      </c>
      <c r="C3" s="214" t="s">
        <v>116</v>
      </c>
      <c r="D3" s="215"/>
      <c r="E3" s="211" t="s">
        <v>117</v>
      </c>
      <c r="F3" s="215"/>
      <c r="G3" s="211" t="s">
        <v>118</v>
      </c>
      <c r="H3" s="215"/>
      <c r="I3" s="211" t="s">
        <v>119</v>
      </c>
      <c r="J3" s="212"/>
      <c r="K3" s="50"/>
    </row>
    <row r="4" spans="1:11" ht="24" customHeight="1" x14ac:dyDescent="0.15">
      <c r="A4" s="198"/>
      <c r="B4" s="171"/>
      <c r="C4" s="153" t="s">
        <v>120</v>
      </c>
      <c r="D4" s="153" t="s">
        <v>121</v>
      </c>
      <c r="E4" s="152" t="s">
        <v>122</v>
      </c>
      <c r="F4" s="152" t="s">
        <v>123</v>
      </c>
      <c r="G4" s="152" t="s">
        <v>124</v>
      </c>
      <c r="H4" s="152" t="s">
        <v>214</v>
      </c>
      <c r="I4" s="153" t="s">
        <v>125</v>
      </c>
      <c r="J4" s="84" t="s">
        <v>126</v>
      </c>
      <c r="K4" s="50"/>
    </row>
    <row r="5" spans="1:11" ht="24" customHeight="1" x14ac:dyDescent="0.15">
      <c r="A5" s="32" t="s">
        <v>181</v>
      </c>
      <c r="B5" s="116">
        <v>5310</v>
      </c>
      <c r="C5" s="116">
        <v>3791</v>
      </c>
      <c r="D5" s="116">
        <v>49</v>
      </c>
      <c r="E5" s="116">
        <v>1047</v>
      </c>
      <c r="F5" s="116">
        <v>336</v>
      </c>
      <c r="G5" s="116">
        <v>0</v>
      </c>
      <c r="H5" s="116">
        <v>63</v>
      </c>
      <c r="I5" s="116">
        <v>21</v>
      </c>
      <c r="J5" s="129">
        <v>3</v>
      </c>
      <c r="K5" s="63"/>
    </row>
    <row r="6" spans="1:11" ht="24" customHeight="1" x14ac:dyDescent="0.15">
      <c r="A6" s="15" t="s">
        <v>165</v>
      </c>
      <c r="B6" s="116">
        <v>5336</v>
      </c>
      <c r="C6" s="116">
        <v>3810</v>
      </c>
      <c r="D6" s="116">
        <v>49</v>
      </c>
      <c r="E6" s="116">
        <v>1064</v>
      </c>
      <c r="F6" s="116">
        <v>326</v>
      </c>
      <c r="G6" s="116" t="s">
        <v>104</v>
      </c>
      <c r="H6" s="116">
        <v>63</v>
      </c>
      <c r="I6" s="116">
        <v>21</v>
      </c>
      <c r="J6" s="129">
        <v>3</v>
      </c>
      <c r="K6" s="50"/>
    </row>
    <row r="7" spans="1:11" ht="24" customHeight="1" x14ac:dyDescent="0.15">
      <c r="A7" s="15" t="s">
        <v>166</v>
      </c>
      <c r="B7" s="116">
        <v>5352</v>
      </c>
      <c r="C7" s="116">
        <v>3820</v>
      </c>
      <c r="D7" s="116">
        <v>50</v>
      </c>
      <c r="E7" s="116">
        <v>1069</v>
      </c>
      <c r="F7" s="116">
        <v>326</v>
      </c>
      <c r="G7" s="116" t="s">
        <v>104</v>
      </c>
      <c r="H7" s="116">
        <v>63</v>
      </c>
      <c r="I7" s="116">
        <v>21</v>
      </c>
      <c r="J7" s="129">
        <v>3</v>
      </c>
      <c r="K7" s="50"/>
    </row>
    <row r="8" spans="1:11" ht="24" customHeight="1" x14ac:dyDescent="0.15">
      <c r="A8" s="15" t="s">
        <v>215</v>
      </c>
      <c r="B8" s="116">
        <v>5388</v>
      </c>
      <c r="C8" s="116">
        <v>3839</v>
      </c>
      <c r="D8" s="116">
        <v>50</v>
      </c>
      <c r="E8" s="116">
        <v>1087</v>
      </c>
      <c r="F8" s="116">
        <v>325</v>
      </c>
      <c r="G8" s="116" t="s">
        <v>104</v>
      </c>
      <c r="H8" s="116">
        <v>63</v>
      </c>
      <c r="I8" s="116">
        <v>21</v>
      </c>
      <c r="J8" s="129">
        <v>3</v>
      </c>
      <c r="K8" s="50"/>
    </row>
    <row r="9" spans="1:11" s="75" customFormat="1" ht="24" customHeight="1" thickBot="1" x14ac:dyDescent="0.2">
      <c r="A9" s="157" t="s">
        <v>209</v>
      </c>
      <c r="B9" s="159">
        <v>5417</v>
      </c>
      <c r="C9" s="159">
        <v>3853</v>
      </c>
      <c r="D9" s="159">
        <v>50</v>
      </c>
      <c r="E9" s="159">
        <v>1105</v>
      </c>
      <c r="F9" s="159">
        <v>322</v>
      </c>
      <c r="G9" s="159" t="s">
        <v>104</v>
      </c>
      <c r="H9" s="159">
        <v>63</v>
      </c>
      <c r="I9" s="159">
        <v>21</v>
      </c>
      <c r="J9" s="160">
        <v>3</v>
      </c>
      <c r="K9" s="63"/>
    </row>
    <row r="10" spans="1:11" x14ac:dyDescent="0.15">
      <c r="A10" s="3"/>
      <c r="B10" s="3"/>
      <c r="C10" s="3"/>
      <c r="D10" s="3"/>
      <c r="E10" s="3"/>
      <c r="F10" s="3"/>
      <c r="G10" s="3"/>
      <c r="H10" s="3"/>
      <c r="I10" s="3"/>
      <c r="J10" s="6" t="s">
        <v>127</v>
      </c>
      <c r="K10" s="50"/>
    </row>
    <row r="11" spans="1:1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50"/>
    </row>
    <row r="12" spans="1:11" x14ac:dyDescent="0.15">
      <c r="K12" s="62"/>
    </row>
  </sheetData>
  <mergeCells count="6">
    <mergeCell ref="I3:J3"/>
    <mergeCell ref="A3:A4"/>
    <mergeCell ref="B3:B4"/>
    <mergeCell ref="C3:D3"/>
    <mergeCell ref="E3:F3"/>
    <mergeCell ref="G3:H3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/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16" t="s">
        <v>207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s="72" customFormat="1" ht="14.25" thickBo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74" t="s">
        <v>156</v>
      </c>
      <c r="M2" s="20"/>
    </row>
    <row r="3" spans="1:14" ht="24" customHeight="1" x14ac:dyDescent="0.15">
      <c r="A3" s="216" t="s">
        <v>96</v>
      </c>
      <c r="B3" s="73" t="s">
        <v>128</v>
      </c>
      <c r="C3" s="218" t="s">
        <v>150</v>
      </c>
      <c r="D3" s="219" t="s">
        <v>129</v>
      </c>
      <c r="E3" s="218" t="s">
        <v>151</v>
      </c>
      <c r="F3" s="219" t="s">
        <v>130</v>
      </c>
      <c r="G3" s="218"/>
      <c r="H3" s="218"/>
      <c r="I3" s="218"/>
      <c r="J3" s="218"/>
      <c r="K3" s="218"/>
      <c r="L3" s="220"/>
      <c r="M3" s="66"/>
      <c r="N3" s="62"/>
    </row>
    <row r="4" spans="1:14" ht="33" customHeight="1" x14ac:dyDescent="0.15">
      <c r="A4" s="217"/>
      <c r="B4" s="53" t="s">
        <v>175</v>
      </c>
      <c r="C4" s="205"/>
      <c r="D4" s="205"/>
      <c r="E4" s="205"/>
      <c r="F4" s="156" t="s">
        <v>5</v>
      </c>
      <c r="G4" s="155" t="s">
        <v>131</v>
      </c>
      <c r="H4" s="156" t="s">
        <v>132</v>
      </c>
      <c r="I4" s="156" t="s">
        <v>133</v>
      </c>
      <c r="J4" s="155" t="s">
        <v>134</v>
      </c>
      <c r="K4" s="156" t="s">
        <v>135</v>
      </c>
      <c r="L4" s="85" t="s">
        <v>103</v>
      </c>
      <c r="M4" s="66"/>
      <c r="N4" s="62"/>
    </row>
    <row r="5" spans="1:14" ht="24" customHeight="1" x14ac:dyDescent="0.15">
      <c r="A5" s="32" t="s">
        <v>181</v>
      </c>
      <c r="B5" s="137">
        <v>11</v>
      </c>
      <c r="C5" s="137">
        <v>338</v>
      </c>
      <c r="D5" s="137">
        <v>28</v>
      </c>
      <c r="E5" s="137">
        <v>545</v>
      </c>
      <c r="F5" s="137">
        <v>84</v>
      </c>
      <c r="G5" s="137">
        <v>31</v>
      </c>
      <c r="H5" s="137">
        <v>9</v>
      </c>
      <c r="I5" s="137">
        <v>3</v>
      </c>
      <c r="J5" s="137">
        <v>2</v>
      </c>
      <c r="K5" s="137">
        <v>12</v>
      </c>
      <c r="L5" s="140">
        <v>27</v>
      </c>
      <c r="M5" s="66"/>
      <c r="N5" s="62"/>
    </row>
    <row r="6" spans="1:14" ht="24" customHeight="1" x14ac:dyDescent="0.15">
      <c r="A6" s="15" t="s">
        <v>165</v>
      </c>
      <c r="B6" s="137">
        <v>11</v>
      </c>
      <c r="C6" s="137">
        <v>338</v>
      </c>
      <c r="D6" s="137">
        <v>28</v>
      </c>
      <c r="E6" s="137">
        <v>546</v>
      </c>
      <c r="F6" s="137">
        <v>85</v>
      </c>
      <c r="G6" s="137">
        <v>30</v>
      </c>
      <c r="H6" s="137">
        <v>10</v>
      </c>
      <c r="I6" s="137">
        <v>3</v>
      </c>
      <c r="J6" s="137">
        <v>2</v>
      </c>
      <c r="K6" s="137">
        <v>12</v>
      </c>
      <c r="L6" s="140">
        <v>28</v>
      </c>
      <c r="M6" s="66"/>
      <c r="N6" s="62"/>
    </row>
    <row r="7" spans="1:14" ht="24" customHeight="1" x14ac:dyDescent="0.15">
      <c r="A7" s="15" t="s">
        <v>166</v>
      </c>
      <c r="B7" s="137">
        <v>11</v>
      </c>
      <c r="C7" s="137">
        <v>338</v>
      </c>
      <c r="D7" s="137">
        <v>28</v>
      </c>
      <c r="E7" s="137">
        <v>546</v>
      </c>
      <c r="F7" s="137">
        <v>85</v>
      </c>
      <c r="G7" s="137">
        <v>30</v>
      </c>
      <c r="H7" s="137">
        <v>10</v>
      </c>
      <c r="I7" s="137">
        <v>3</v>
      </c>
      <c r="J7" s="137">
        <v>2</v>
      </c>
      <c r="K7" s="137">
        <v>12</v>
      </c>
      <c r="L7" s="140">
        <v>28</v>
      </c>
      <c r="M7" s="66"/>
      <c r="N7" s="62"/>
    </row>
    <row r="8" spans="1:14" ht="24" customHeight="1" x14ac:dyDescent="0.15">
      <c r="A8" s="15" t="s">
        <v>167</v>
      </c>
      <c r="B8" s="137">
        <v>11</v>
      </c>
      <c r="C8" s="137">
        <v>341</v>
      </c>
      <c r="D8" s="137">
        <v>28</v>
      </c>
      <c r="E8" s="137">
        <v>536</v>
      </c>
      <c r="F8" s="137">
        <v>86</v>
      </c>
      <c r="G8" s="137">
        <v>30</v>
      </c>
      <c r="H8" s="137">
        <v>10</v>
      </c>
      <c r="I8" s="137">
        <v>3</v>
      </c>
      <c r="J8" s="137">
        <v>2</v>
      </c>
      <c r="K8" s="137">
        <v>12</v>
      </c>
      <c r="L8" s="140">
        <v>29</v>
      </c>
      <c r="M8" s="66"/>
      <c r="N8" s="62"/>
    </row>
    <row r="9" spans="1:14" s="75" customFormat="1" ht="24" customHeight="1" thickBot="1" x14ac:dyDescent="0.2">
      <c r="A9" s="157" t="s">
        <v>209</v>
      </c>
      <c r="B9" s="161">
        <v>11</v>
      </c>
      <c r="C9" s="161">
        <v>341</v>
      </c>
      <c r="D9" s="161">
        <v>28</v>
      </c>
      <c r="E9" s="161">
        <v>531</v>
      </c>
      <c r="F9" s="161">
        <v>85</v>
      </c>
      <c r="G9" s="161">
        <v>30</v>
      </c>
      <c r="H9" s="161">
        <v>10</v>
      </c>
      <c r="I9" s="161">
        <v>3</v>
      </c>
      <c r="J9" s="161">
        <v>2</v>
      </c>
      <c r="K9" s="161">
        <v>12</v>
      </c>
      <c r="L9" s="162">
        <v>28</v>
      </c>
      <c r="M9" s="21"/>
      <c r="N9" s="163"/>
    </row>
    <row r="10" spans="1:14" x14ac:dyDescent="0.15">
      <c r="A10" s="14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3" t="s">
        <v>136</v>
      </c>
      <c r="M10" s="65"/>
      <c r="N10" s="62"/>
    </row>
    <row r="11" spans="1:14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66"/>
      <c r="N11" s="62"/>
    </row>
    <row r="12" spans="1:14" x14ac:dyDescent="0.15">
      <c r="M12" s="62"/>
      <c r="N12" s="62"/>
    </row>
    <row r="13" spans="1:14" x14ac:dyDescent="0.15">
      <c r="F13" s="61"/>
      <c r="M13" s="62"/>
      <c r="N13" s="62"/>
    </row>
    <row r="14" spans="1:14" x14ac:dyDescent="0.15">
      <c r="M14" s="62"/>
      <c r="N14" s="62"/>
    </row>
    <row r="15" spans="1:14" x14ac:dyDescent="0.15">
      <c r="M15" s="62"/>
      <c r="N15" s="62"/>
    </row>
  </sheetData>
  <mergeCells count="5"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90" zoomScaleNormal="90" zoomScaleSheetLayoutView="100" workbookViewId="0"/>
  </sheetViews>
  <sheetFormatPr defaultRowHeight="13.5" x14ac:dyDescent="0.15"/>
  <cols>
    <col min="1" max="1" width="12.625" style="72" customWidth="1"/>
    <col min="2" max="16384" width="9" style="72"/>
  </cols>
  <sheetData>
    <row r="1" spans="1:17" ht="14.25" x14ac:dyDescent="0.15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15">
      <c r="A2" s="50"/>
      <c r="B2" s="50"/>
      <c r="C2" s="50"/>
      <c r="D2" s="9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7" ht="16.5" customHeight="1" x14ac:dyDescent="0.15">
      <c r="A3" s="177" t="s">
        <v>216</v>
      </c>
      <c r="B3" s="177" t="s">
        <v>137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 t="s">
        <v>149</v>
      </c>
      <c r="O3" s="50"/>
    </row>
    <row r="4" spans="1:17" ht="16.5" customHeight="1" x14ac:dyDescent="0.15">
      <c r="A4" s="171"/>
      <c r="B4" s="177" t="s">
        <v>5</v>
      </c>
      <c r="C4" s="177" t="s">
        <v>138</v>
      </c>
      <c r="D4" s="171" t="s">
        <v>139</v>
      </c>
      <c r="E4" s="177" t="s">
        <v>140</v>
      </c>
      <c r="F4" s="177" t="s">
        <v>141</v>
      </c>
      <c r="G4" s="171" t="s">
        <v>142</v>
      </c>
      <c r="H4" s="171" t="s">
        <v>143</v>
      </c>
      <c r="I4" s="171" t="s">
        <v>144</v>
      </c>
      <c r="J4" s="177" t="s">
        <v>145</v>
      </c>
      <c r="K4" s="171" t="s">
        <v>146</v>
      </c>
      <c r="L4" s="177" t="s">
        <v>147</v>
      </c>
      <c r="M4" s="171" t="s">
        <v>43</v>
      </c>
      <c r="N4" s="171"/>
      <c r="O4" s="50"/>
    </row>
    <row r="5" spans="1:17" ht="16.5" customHeight="1" x14ac:dyDescent="0.1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50"/>
    </row>
    <row r="6" spans="1:17" ht="16.5" customHeight="1" x14ac:dyDescent="0.15">
      <c r="A6" s="103" t="s">
        <v>181</v>
      </c>
      <c r="B6" s="116">
        <v>13822</v>
      </c>
      <c r="C6" s="116">
        <v>58</v>
      </c>
      <c r="D6" s="116">
        <v>0</v>
      </c>
      <c r="E6" s="116">
        <v>6</v>
      </c>
      <c r="F6" s="116">
        <v>1492</v>
      </c>
      <c r="G6" s="116">
        <v>116</v>
      </c>
      <c r="H6" s="116">
        <v>114</v>
      </c>
      <c r="I6" s="116">
        <v>1640</v>
      </c>
      <c r="J6" s="116">
        <v>114</v>
      </c>
      <c r="K6" s="116">
        <v>152</v>
      </c>
      <c r="L6" s="116">
        <v>8458</v>
      </c>
      <c r="M6" s="116">
        <v>1672</v>
      </c>
      <c r="N6" s="116">
        <v>11619</v>
      </c>
      <c r="O6" s="50"/>
    </row>
    <row r="7" spans="1:17" ht="16.5" customHeight="1" x14ac:dyDescent="0.15">
      <c r="A7" s="105" t="s">
        <v>165</v>
      </c>
      <c r="B7" s="116">
        <v>14095</v>
      </c>
      <c r="C7" s="116">
        <v>81</v>
      </c>
      <c r="D7" s="116" t="s">
        <v>104</v>
      </c>
      <c r="E7" s="116">
        <v>11</v>
      </c>
      <c r="F7" s="116">
        <v>1380</v>
      </c>
      <c r="G7" s="116">
        <v>112</v>
      </c>
      <c r="H7" s="116">
        <v>119</v>
      </c>
      <c r="I7" s="116">
        <v>1616</v>
      </c>
      <c r="J7" s="116">
        <v>102</v>
      </c>
      <c r="K7" s="116">
        <v>146</v>
      </c>
      <c r="L7" s="116">
        <v>8841</v>
      </c>
      <c r="M7" s="116">
        <v>1687</v>
      </c>
      <c r="N7" s="116">
        <v>11901</v>
      </c>
      <c r="O7" s="50"/>
      <c r="P7" s="142"/>
      <c r="Q7" s="142"/>
    </row>
    <row r="8" spans="1:17" ht="16.5" customHeight="1" x14ac:dyDescent="0.15">
      <c r="A8" s="105" t="s">
        <v>217</v>
      </c>
      <c r="B8" s="94">
        <v>14609</v>
      </c>
      <c r="C8" s="116">
        <v>64</v>
      </c>
      <c r="D8" s="116">
        <v>1</v>
      </c>
      <c r="E8" s="116">
        <v>10</v>
      </c>
      <c r="F8" s="116">
        <v>1340</v>
      </c>
      <c r="G8" s="116">
        <v>112</v>
      </c>
      <c r="H8" s="116">
        <v>110</v>
      </c>
      <c r="I8" s="116">
        <v>1758</v>
      </c>
      <c r="J8" s="116">
        <v>82</v>
      </c>
      <c r="K8" s="116">
        <v>141</v>
      </c>
      <c r="L8" s="116">
        <v>9019</v>
      </c>
      <c r="M8" s="116">
        <v>1972</v>
      </c>
      <c r="N8" s="116">
        <v>12292</v>
      </c>
      <c r="O8" s="50"/>
      <c r="P8" s="142"/>
      <c r="Q8" s="142"/>
    </row>
    <row r="9" spans="1:17" ht="16.5" customHeight="1" x14ac:dyDescent="0.15">
      <c r="A9" s="105" t="s">
        <v>167</v>
      </c>
      <c r="B9" s="94">
        <v>15391</v>
      </c>
      <c r="C9" s="116">
        <v>55</v>
      </c>
      <c r="D9" s="116" t="s">
        <v>104</v>
      </c>
      <c r="E9" s="116">
        <v>7</v>
      </c>
      <c r="F9" s="116">
        <v>1300</v>
      </c>
      <c r="G9" s="116">
        <v>109</v>
      </c>
      <c r="H9" s="116">
        <v>100</v>
      </c>
      <c r="I9" s="116">
        <v>1797</v>
      </c>
      <c r="J9" s="116">
        <v>111</v>
      </c>
      <c r="K9" s="116">
        <v>124</v>
      </c>
      <c r="L9" s="116">
        <v>9605</v>
      </c>
      <c r="M9" s="116">
        <v>2183</v>
      </c>
      <c r="N9" s="116">
        <v>12810</v>
      </c>
      <c r="O9" s="50"/>
      <c r="P9" s="142"/>
      <c r="Q9" s="142"/>
    </row>
    <row r="10" spans="1:17" s="77" customFormat="1" ht="16.5" customHeight="1" x14ac:dyDescent="0.15">
      <c r="A10" s="106" t="s">
        <v>186</v>
      </c>
      <c r="B10" s="143">
        <v>15843</v>
      </c>
      <c r="C10" s="139">
        <v>68</v>
      </c>
      <c r="D10" s="139">
        <v>5</v>
      </c>
      <c r="E10" s="139">
        <v>5</v>
      </c>
      <c r="F10" s="139">
        <v>1154</v>
      </c>
      <c r="G10" s="139">
        <v>121</v>
      </c>
      <c r="H10" s="139">
        <v>134</v>
      </c>
      <c r="I10" s="139">
        <v>1993</v>
      </c>
      <c r="J10" s="139">
        <v>70</v>
      </c>
      <c r="K10" s="139">
        <v>161</v>
      </c>
      <c r="L10" s="139">
        <v>9952</v>
      </c>
      <c r="M10" s="139">
        <v>2180</v>
      </c>
      <c r="N10" s="139">
        <v>13229</v>
      </c>
      <c r="O10" s="63"/>
      <c r="P10" s="76"/>
      <c r="Q10" s="76"/>
    </row>
    <row r="11" spans="1:17" ht="16.5" customHeight="1" x14ac:dyDescent="0.15">
      <c r="A11" s="141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50"/>
      <c r="P11" s="142"/>
      <c r="Q11" s="142"/>
    </row>
    <row r="12" spans="1:17" ht="16.5" customHeight="1" x14ac:dyDescent="0.15">
      <c r="A12" s="105" t="s">
        <v>189</v>
      </c>
      <c r="B12" s="94">
        <v>1549</v>
      </c>
      <c r="C12" s="94">
        <v>9</v>
      </c>
      <c r="D12" s="116" t="s">
        <v>212</v>
      </c>
      <c r="E12" s="116" t="s">
        <v>212</v>
      </c>
      <c r="F12" s="94">
        <v>109</v>
      </c>
      <c r="G12" s="94">
        <v>8</v>
      </c>
      <c r="H12" s="116">
        <v>4</v>
      </c>
      <c r="I12" s="91">
        <v>174</v>
      </c>
      <c r="J12" s="94">
        <v>5</v>
      </c>
      <c r="K12" s="94">
        <v>12</v>
      </c>
      <c r="L12" s="94">
        <v>1029</v>
      </c>
      <c r="M12" s="94">
        <v>199</v>
      </c>
      <c r="N12" s="94">
        <v>1320</v>
      </c>
      <c r="O12" s="50"/>
      <c r="P12" s="142"/>
      <c r="Q12" s="142"/>
    </row>
    <row r="13" spans="1:17" ht="16.5" customHeight="1" x14ac:dyDescent="0.15">
      <c r="A13" s="103" t="s">
        <v>173</v>
      </c>
      <c r="B13" s="94">
        <v>1223</v>
      </c>
      <c r="C13" s="94">
        <v>3</v>
      </c>
      <c r="D13" s="116" t="s">
        <v>218</v>
      </c>
      <c r="E13" s="116" t="s">
        <v>212</v>
      </c>
      <c r="F13" s="94">
        <v>73</v>
      </c>
      <c r="G13" s="94">
        <v>8</v>
      </c>
      <c r="H13" s="94">
        <v>2</v>
      </c>
      <c r="I13" s="91">
        <v>144</v>
      </c>
      <c r="J13" s="94">
        <v>6</v>
      </c>
      <c r="K13" s="94">
        <v>13</v>
      </c>
      <c r="L13" s="94">
        <v>806</v>
      </c>
      <c r="M13" s="94">
        <v>168</v>
      </c>
      <c r="N13" s="116">
        <v>992</v>
      </c>
      <c r="O13" s="50"/>
      <c r="P13" s="142"/>
      <c r="Q13" s="142"/>
    </row>
    <row r="14" spans="1:17" ht="16.5" customHeight="1" x14ac:dyDescent="0.15">
      <c r="A14" s="103" t="s">
        <v>55</v>
      </c>
      <c r="B14" s="94">
        <v>1298</v>
      </c>
      <c r="C14" s="94">
        <v>7</v>
      </c>
      <c r="D14" s="116" t="s">
        <v>212</v>
      </c>
      <c r="E14" s="116" t="s">
        <v>219</v>
      </c>
      <c r="F14" s="94">
        <v>116</v>
      </c>
      <c r="G14" s="94">
        <v>10</v>
      </c>
      <c r="H14" s="94">
        <v>11</v>
      </c>
      <c r="I14" s="91">
        <v>153</v>
      </c>
      <c r="J14" s="94">
        <v>7</v>
      </c>
      <c r="K14" s="94">
        <v>9</v>
      </c>
      <c r="L14" s="94">
        <v>816</v>
      </c>
      <c r="M14" s="94">
        <v>169</v>
      </c>
      <c r="N14" s="94">
        <v>1074</v>
      </c>
      <c r="O14" s="50"/>
      <c r="P14" s="142"/>
      <c r="Q14" s="142"/>
    </row>
    <row r="15" spans="1:17" ht="16.5" customHeight="1" x14ac:dyDescent="0.15">
      <c r="A15" s="103" t="s">
        <v>56</v>
      </c>
      <c r="B15" s="94">
        <v>1257</v>
      </c>
      <c r="C15" s="94">
        <v>9</v>
      </c>
      <c r="D15" s="116" t="s">
        <v>218</v>
      </c>
      <c r="E15" s="116">
        <v>1</v>
      </c>
      <c r="F15" s="94">
        <v>110</v>
      </c>
      <c r="G15" s="94">
        <v>9</v>
      </c>
      <c r="H15" s="94">
        <v>10</v>
      </c>
      <c r="I15" s="91">
        <v>152</v>
      </c>
      <c r="J15" s="94">
        <v>8</v>
      </c>
      <c r="K15" s="94">
        <v>16</v>
      </c>
      <c r="L15" s="94">
        <v>762</v>
      </c>
      <c r="M15" s="94">
        <v>180</v>
      </c>
      <c r="N15" s="94">
        <v>1031</v>
      </c>
      <c r="O15" s="50"/>
      <c r="P15" s="142"/>
      <c r="Q15" s="142"/>
    </row>
    <row r="16" spans="1:17" ht="16.5" customHeight="1" x14ac:dyDescent="0.15">
      <c r="A16" s="103" t="s">
        <v>190</v>
      </c>
      <c r="B16" s="94">
        <v>1229</v>
      </c>
      <c r="C16" s="94">
        <v>6</v>
      </c>
      <c r="D16" s="116" t="s">
        <v>219</v>
      </c>
      <c r="E16" s="116">
        <v>1</v>
      </c>
      <c r="F16" s="94">
        <v>94</v>
      </c>
      <c r="G16" s="94">
        <v>3</v>
      </c>
      <c r="H16" s="94">
        <v>9</v>
      </c>
      <c r="I16" s="91">
        <v>141</v>
      </c>
      <c r="J16" s="94">
        <v>9</v>
      </c>
      <c r="K16" s="94">
        <v>12</v>
      </c>
      <c r="L16" s="94">
        <v>773</v>
      </c>
      <c r="M16" s="94">
        <v>181</v>
      </c>
      <c r="N16" s="94">
        <v>1005</v>
      </c>
      <c r="O16" s="50"/>
      <c r="P16" s="142"/>
      <c r="Q16" s="142"/>
    </row>
    <row r="17" spans="1:17" ht="16.5" customHeight="1" x14ac:dyDescent="0.15">
      <c r="A17" s="103" t="s">
        <v>57</v>
      </c>
      <c r="B17" s="94">
        <v>1196</v>
      </c>
      <c r="C17" s="94">
        <v>5</v>
      </c>
      <c r="D17" s="116" t="s">
        <v>212</v>
      </c>
      <c r="E17" s="116" t="s">
        <v>212</v>
      </c>
      <c r="F17" s="94">
        <v>87</v>
      </c>
      <c r="G17" s="94">
        <v>10</v>
      </c>
      <c r="H17" s="94">
        <v>12</v>
      </c>
      <c r="I17" s="91">
        <v>136</v>
      </c>
      <c r="J17" s="94">
        <v>5</v>
      </c>
      <c r="K17" s="94">
        <v>13</v>
      </c>
      <c r="L17" s="94">
        <v>747</v>
      </c>
      <c r="M17" s="94">
        <v>181</v>
      </c>
      <c r="N17" s="94">
        <v>998</v>
      </c>
      <c r="O17" s="50"/>
      <c r="P17" s="142"/>
      <c r="Q17" s="142"/>
    </row>
    <row r="18" spans="1:17" ht="16.5" customHeight="1" x14ac:dyDescent="0.15">
      <c r="A18" s="103" t="s">
        <v>58</v>
      </c>
      <c r="B18" s="94">
        <v>1321</v>
      </c>
      <c r="C18" s="94">
        <v>7</v>
      </c>
      <c r="D18" s="116" t="s">
        <v>212</v>
      </c>
      <c r="E18" s="116" t="s">
        <v>212</v>
      </c>
      <c r="F18" s="94">
        <v>104</v>
      </c>
      <c r="G18" s="94">
        <v>14</v>
      </c>
      <c r="H18" s="94">
        <v>19</v>
      </c>
      <c r="I18" s="91">
        <v>152</v>
      </c>
      <c r="J18" s="94">
        <v>7</v>
      </c>
      <c r="K18" s="94">
        <v>12</v>
      </c>
      <c r="L18" s="94">
        <v>850</v>
      </c>
      <c r="M18" s="94">
        <v>156</v>
      </c>
      <c r="N18" s="94">
        <v>1114</v>
      </c>
      <c r="O18" s="50"/>
      <c r="P18" s="142"/>
      <c r="Q18" s="142"/>
    </row>
    <row r="19" spans="1:17" ht="16.5" customHeight="1" x14ac:dyDescent="0.15">
      <c r="A19" s="103" t="s">
        <v>59</v>
      </c>
      <c r="B19" s="94">
        <v>1466</v>
      </c>
      <c r="C19" s="94">
        <v>5</v>
      </c>
      <c r="D19" s="116" t="s">
        <v>212</v>
      </c>
      <c r="E19" s="116" t="s">
        <v>212</v>
      </c>
      <c r="F19" s="94">
        <v>105</v>
      </c>
      <c r="G19" s="94">
        <v>19</v>
      </c>
      <c r="H19" s="94">
        <v>19</v>
      </c>
      <c r="I19" s="91">
        <v>174</v>
      </c>
      <c r="J19" s="94">
        <v>2</v>
      </c>
      <c r="K19" s="94">
        <v>20</v>
      </c>
      <c r="L19" s="94">
        <v>925</v>
      </c>
      <c r="M19" s="94">
        <v>197</v>
      </c>
      <c r="N19" s="94">
        <v>1217</v>
      </c>
      <c r="O19" s="50"/>
      <c r="P19" s="142"/>
      <c r="Q19" s="142"/>
    </row>
    <row r="20" spans="1:17" ht="16.5" customHeight="1" x14ac:dyDescent="0.15">
      <c r="A20" s="103" t="s">
        <v>60</v>
      </c>
      <c r="B20" s="94">
        <v>1284</v>
      </c>
      <c r="C20" s="94">
        <v>5</v>
      </c>
      <c r="D20" s="116">
        <v>1</v>
      </c>
      <c r="E20" s="116" t="s">
        <v>212</v>
      </c>
      <c r="F20" s="94">
        <v>76</v>
      </c>
      <c r="G20" s="94">
        <v>8</v>
      </c>
      <c r="H20" s="94">
        <v>16</v>
      </c>
      <c r="I20" s="91">
        <v>184</v>
      </c>
      <c r="J20" s="94">
        <v>3</v>
      </c>
      <c r="K20" s="94">
        <v>12</v>
      </c>
      <c r="L20" s="94">
        <v>798</v>
      </c>
      <c r="M20" s="94">
        <v>181</v>
      </c>
      <c r="N20" s="94">
        <v>1091</v>
      </c>
      <c r="O20" s="50"/>
      <c r="P20" s="142"/>
      <c r="Q20" s="142"/>
    </row>
    <row r="21" spans="1:17" ht="16.5" customHeight="1" x14ac:dyDescent="0.15">
      <c r="A21" s="103" t="s">
        <v>61</v>
      </c>
      <c r="B21" s="94">
        <v>1332</v>
      </c>
      <c r="C21" s="94">
        <v>1</v>
      </c>
      <c r="D21" s="116">
        <v>4</v>
      </c>
      <c r="E21" s="116">
        <v>3</v>
      </c>
      <c r="F21" s="94">
        <v>102</v>
      </c>
      <c r="G21" s="94">
        <v>8</v>
      </c>
      <c r="H21" s="94">
        <v>14</v>
      </c>
      <c r="I21" s="91">
        <v>193</v>
      </c>
      <c r="J21" s="94">
        <v>8</v>
      </c>
      <c r="K21" s="94">
        <v>7</v>
      </c>
      <c r="L21" s="94">
        <v>801</v>
      </c>
      <c r="M21" s="94">
        <v>191</v>
      </c>
      <c r="N21" s="94">
        <v>1128</v>
      </c>
      <c r="O21" s="50"/>
      <c r="P21" s="142"/>
      <c r="Q21" s="142"/>
    </row>
    <row r="22" spans="1:17" ht="16.5" customHeight="1" x14ac:dyDescent="0.15">
      <c r="A22" s="103" t="s">
        <v>62</v>
      </c>
      <c r="B22" s="94">
        <v>1257</v>
      </c>
      <c r="C22" s="94">
        <v>5</v>
      </c>
      <c r="D22" s="116" t="s">
        <v>219</v>
      </c>
      <c r="E22" s="116" t="s">
        <v>218</v>
      </c>
      <c r="F22" s="94">
        <v>98</v>
      </c>
      <c r="G22" s="94">
        <v>13</v>
      </c>
      <c r="H22" s="94">
        <v>14</v>
      </c>
      <c r="I22" s="91">
        <v>204</v>
      </c>
      <c r="J22" s="94">
        <v>1</v>
      </c>
      <c r="K22" s="94">
        <v>20</v>
      </c>
      <c r="L22" s="94">
        <v>733</v>
      </c>
      <c r="M22" s="94">
        <v>169</v>
      </c>
      <c r="N22" s="94">
        <v>1074</v>
      </c>
      <c r="O22" s="50"/>
      <c r="P22" s="142"/>
      <c r="Q22" s="142"/>
    </row>
    <row r="23" spans="1:17" ht="16.5" customHeight="1" x14ac:dyDescent="0.15">
      <c r="A23" s="103" t="s">
        <v>63</v>
      </c>
      <c r="B23" s="94">
        <v>1431</v>
      </c>
      <c r="C23" s="94">
        <v>6</v>
      </c>
      <c r="D23" s="116" t="s">
        <v>212</v>
      </c>
      <c r="E23" s="116" t="s">
        <v>212</v>
      </c>
      <c r="F23" s="94">
        <v>80</v>
      </c>
      <c r="G23" s="94">
        <v>11</v>
      </c>
      <c r="H23" s="94">
        <v>4</v>
      </c>
      <c r="I23" s="94">
        <v>186</v>
      </c>
      <c r="J23" s="94">
        <v>9</v>
      </c>
      <c r="K23" s="94">
        <v>15</v>
      </c>
      <c r="L23" s="94">
        <v>912</v>
      </c>
      <c r="M23" s="94">
        <v>208</v>
      </c>
      <c r="N23" s="94">
        <v>1185</v>
      </c>
      <c r="O23" s="50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 t="s">
        <v>148</v>
      </c>
      <c r="O24" s="50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0"/>
    </row>
    <row r="26" spans="1:17" x14ac:dyDescent="0.15">
      <c r="O26" s="142"/>
    </row>
    <row r="27" spans="1:17" x14ac:dyDescent="0.15">
      <c r="O27" s="142"/>
    </row>
    <row r="28" spans="1:17" x14ac:dyDescent="0.15">
      <c r="O28" s="142"/>
    </row>
    <row r="29" spans="1:17" x14ac:dyDescent="0.15">
      <c r="O29" s="142"/>
    </row>
    <row r="30" spans="1:17" x14ac:dyDescent="0.15">
      <c r="O30" s="142"/>
    </row>
    <row r="31" spans="1:17" x14ac:dyDescent="0.15">
      <c r="O31" s="142"/>
    </row>
    <row r="32" spans="1:17" x14ac:dyDescent="0.15">
      <c r="O32" s="142"/>
    </row>
    <row r="33" spans="15:15" x14ac:dyDescent="0.15">
      <c r="O33" s="142"/>
    </row>
    <row r="34" spans="15:15" x14ac:dyDescent="0.15">
      <c r="O34" s="142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/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195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8" t="s">
        <v>177</v>
      </c>
      <c r="E2" s="50"/>
    </row>
    <row r="3" spans="1:5" ht="29.25" customHeight="1" x14ac:dyDescent="0.15">
      <c r="A3" s="168" t="s">
        <v>15</v>
      </c>
      <c r="B3" s="168" t="s">
        <v>16</v>
      </c>
      <c r="C3" s="168" t="s">
        <v>2</v>
      </c>
      <c r="D3" s="168" t="s">
        <v>3</v>
      </c>
      <c r="E3" s="50"/>
    </row>
    <row r="4" spans="1:5" ht="29.25" customHeight="1" x14ac:dyDescent="0.15">
      <c r="A4" s="169"/>
      <c r="B4" s="169"/>
      <c r="C4" s="169"/>
      <c r="D4" s="169"/>
      <c r="E4" s="50"/>
    </row>
    <row r="5" spans="1:5" ht="20.25" customHeight="1" x14ac:dyDescent="0.15">
      <c r="A5" s="95" t="s">
        <v>4</v>
      </c>
      <c r="B5" s="89"/>
      <c r="C5" s="89"/>
      <c r="D5" s="89"/>
      <c r="E5" s="63"/>
    </row>
    <row r="6" spans="1:5" ht="20.25" customHeight="1" x14ac:dyDescent="0.15">
      <c r="A6" s="96" t="s">
        <v>17</v>
      </c>
      <c r="B6" s="93">
        <v>2330</v>
      </c>
      <c r="C6" s="93">
        <v>2338</v>
      </c>
      <c r="D6" s="93">
        <v>275</v>
      </c>
      <c r="E6" s="50"/>
    </row>
    <row r="7" spans="1:5" ht="20.25" customHeight="1" x14ac:dyDescent="0.15">
      <c r="A7" s="83" t="s">
        <v>6</v>
      </c>
      <c r="B7" s="91">
        <v>716</v>
      </c>
      <c r="C7" s="91">
        <v>725</v>
      </c>
      <c r="D7" s="91">
        <v>261</v>
      </c>
      <c r="E7" s="50"/>
    </row>
    <row r="8" spans="1:5" ht="20.25" customHeight="1" x14ac:dyDescent="0.15">
      <c r="A8" s="83" t="s">
        <v>18</v>
      </c>
      <c r="B8" s="91">
        <v>1614</v>
      </c>
      <c r="C8" s="91">
        <v>1613</v>
      </c>
      <c r="D8" s="91">
        <v>14</v>
      </c>
      <c r="E8" s="50"/>
    </row>
    <row r="9" spans="1:5" ht="20.25" customHeight="1" x14ac:dyDescent="0.15">
      <c r="A9" s="97"/>
      <c r="B9" s="98"/>
      <c r="C9" s="98"/>
      <c r="D9" s="98"/>
      <c r="E9" s="50"/>
    </row>
    <row r="10" spans="1:5" ht="20.25" customHeight="1" x14ac:dyDescent="0.15">
      <c r="A10" s="95" t="s">
        <v>19</v>
      </c>
      <c r="B10" s="89"/>
      <c r="C10" s="89"/>
      <c r="D10" s="89"/>
      <c r="E10" s="63"/>
    </row>
    <row r="11" spans="1:5" ht="20.25" customHeight="1" x14ac:dyDescent="0.15">
      <c r="A11" s="96" t="s">
        <v>17</v>
      </c>
      <c r="B11" s="93">
        <v>4631</v>
      </c>
      <c r="C11" s="93">
        <v>4574</v>
      </c>
      <c r="D11" s="93">
        <v>63</v>
      </c>
      <c r="E11" s="50"/>
    </row>
    <row r="12" spans="1:5" ht="20.25" customHeight="1" x14ac:dyDescent="0.15">
      <c r="A12" s="83" t="s">
        <v>6</v>
      </c>
      <c r="B12" s="91">
        <v>17</v>
      </c>
      <c r="C12" s="91">
        <v>13</v>
      </c>
      <c r="D12" s="91">
        <v>4</v>
      </c>
      <c r="E12" s="50"/>
    </row>
    <row r="13" spans="1:5" ht="20.25" customHeight="1" x14ac:dyDescent="0.15">
      <c r="A13" s="83" t="s">
        <v>20</v>
      </c>
      <c r="B13" s="94">
        <v>1502</v>
      </c>
      <c r="C13" s="94">
        <v>1449</v>
      </c>
      <c r="D13" s="91">
        <v>59</v>
      </c>
      <c r="E13" s="50"/>
    </row>
    <row r="14" spans="1:5" ht="20.25" customHeight="1" x14ac:dyDescent="0.15">
      <c r="A14" s="11" t="s">
        <v>18</v>
      </c>
      <c r="B14" s="91">
        <v>3112</v>
      </c>
      <c r="C14" s="91">
        <v>3112</v>
      </c>
      <c r="D14" s="94">
        <v>0</v>
      </c>
      <c r="E14" s="50"/>
    </row>
    <row r="15" spans="1:5" ht="13.5" customHeight="1" x14ac:dyDescent="0.15">
      <c r="A15" s="99" t="s">
        <v>222</v>
      </c>
      <c r="B15" s="100"/>
      <c r="C15" s="10"/>
      <c r="D15" s="6" t="s">
        <v>14</v>
      </c>
      <c r="E15" s="64"/>
    </row>
    <row r="16" spans="1:5" x14ac:dyDescent="0.15">
      <c r="A16" s="3" t="s">
        <v>176</v>
      </c>
      <c r="B16" s="3"/>
      <c r="C16" s="3"/>
      <c r="D16" s="3"/>
      <c r="E16" s="50"/>
    </row>
    <row r="17" spans="5:5" x14ac:dyDescent="0.15">
      <c r="E17" s="62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90" zoomScaleNormal="90" workbookViewId="0"/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196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6" t="s">
        <v>21</v>
      </c>
      <c r="K2" s="10"/>
    </row>
    <row r="3" spans="1:11" ht="18" customHeight="1" x14ac:dyDescent="0.15">
      <c r="A3" s="168" t="s">
        <v>22</v>
      </c>
      <c r="B3" s="168" t="s">
        <v>1</v>
      </c>
      <c r="C3" s="169"/>
      <c r="D3" s="169"/>
      <c r="E3" s="168" t="s">
        <v>2</v>
      </c>
      <c r="F3" s="169"/>
      <c r="G3" s="169"/>
      <c r="H3" s="168" t="s">
        <v>3</v>
      </c>
      <c r="I3" s="169"/>
      <c r="J3" s="169"/>
      <c r="K3" s="3"/>
    </row>
    <row r="4" spans="1:11" ht="27" x14ac:dyDescent="0.15">
      <c r="A4" s="169"/>
      <c r="B4" s="11" t="s">
        <v>23</v>
      </c>
      <c r="C4" s="11" t="s">
        <v>24</v>
      </c>
      <c r="D4" s="11" t="s">
        <v>25</v>
      </c>
      <c r="E4" s="11" t="s">
        <v>23</v>
      </c>
      <c r="F4" s="11" t="s">
        <v>24</v>
      </c>
      <c r="G4" s="11" t="s">
        <v>25</v>
      </c>
      <c r="H4" s="11" t="s">
        <v>23</v>
      </c>
      <c r="I4" s="11" t="s">
        <v>24</v>
      </c>
      <c r="J4" s="11" t="s">
        <v>26</v>
      </c>
      <c r="K4" s="3"/>
    </row>
    <row r="5" spans="1:11" ht="30.75" customHeight="1" x14ac:dyDescent="0.15">
      <c r="A5" s="101" t="s">
        <v>27</v>
      </c>
      <c r="B5" s="102"/>
      <c r="C5" s="102"/>
      <c r="D5" s="102"/>
      <c r="E5" s="102"/>
      <c r="F5" s="102"/>
      <c r="G5" s="102"/>
      <c r="H5" s="102"/>
      <c r="I5" s="102"/>
      <c r="J5" s="102"/>
      <c r="K5" s="3"/>
    </row>
    <row r="6" spans="1:11" ht="30.75" customHeight="1" x14ac:dyDescent="0.15">
      <c r="A6" s="103" t="s">
        <v>178</v>
      </c>
      <c r="B6" s="104">
        <v>4663</v>
      </c>
      <c r="C6" s="104">
        <v>4547</v>
      </c>
      <c r="D6" s="104">
        <v>116</v>
      </c>
      <c r="E6" s="104">
        <v>4566</v>
      </c>
      <c r="F6" s="104">
        <v>4441</v>
      </c>
      <c r="G6" s="104">
        <v>125</v>
      </c>
      <c r="H6" s="104">
        <v>268</v>
      </c>
      <c r="I6" s="104">
        <v>228</v>
      </c>
      <c r="J6" s="104">
        <v>40</v>
      </c>
      <c r="K6" s="3"/>
    </row>
    <row r="7" spans="1:11" ht="30.75" customHeight="1" x14ac:dyDescent="0.15">
      <c r="A7" s="105" t="s">
        <v>179</v>
      </c>
      <c r="B7" s="104">
        <v>5426</v>
      </c>
      <c r="C7" s="104">
        <v>5337</v>
      </c>
      <c r="D7" s="104">
        <v>89</v>
      </c>
      <c r="E7" s="104">
        <v>5413</v>
      </c>
      <c r="F7" s="104">
        <v>5319</v>
      </c>
      <c r="G7" s="104">
        <v>94</v>
      </c>
      <c r="H7" s="104">
        <v>281</v>
      </c>
      <c r="I7" s="104">
        <v>246</v>
      </c>
      <c r="J7" s="104">
        <v>35</v>
      </c>
      <c r="K7" s="3"/>
    </row>
    <row r="8" spans="1:11" ht="30.75" customHeight="1" x14ac:dyDescent="0.15">
      <c r="A8" s="105" t="s">
        <v>170</v>
      </c>
      <c r="B8" s="104">
        <v>5744</v>
      </c>
      <c r="C8" s="104">
        <v>5614</v>
      </c>
      <c r="D8" s="104">
        <v>130</v>
      </c>
      <c r="E8" s="104">
        <v>5657</v>
      </c>
      <c r="F8" s="104">
        <v>5559</v>
      </c>
      <c r="G8" s="104">
        <v>98</v>
      </c>
      <c r="H8" s="104">
        <v>368</v>
      </c>
      <c r="I8" s="104">
        <v>301</v>
      </c>
      <c r="J8" s="104">
        <v>67</v>
      </c>
      <c r="K8" s="3"/>
    </row>
    <row r="9" spans="1:11" ht="30.75" customHeight="1" x14ac:dyDescent="0.15">
      <c r="A9" s="105" t="s">
        <v>171</v>
      </c>
      <c r="B9" s="104">
        <v>5391</v>
      </c>
      <c r="C9" s="104">
        <v>5285</v>
      </c>
      <c r="D9" s="104">
        <v>106</v>
      </c>
      <c r="E9" s="104">
        <v>5480</v>
      </c>
      <c r="F9" s="104">
        <v>5341</v>
      </c>
      <c r="G9" s="104">
        <v>139</v>
      </c>
      <c r="H9" s="104">
        <v>279</v>
      </c>
      <c r="I9" s="104">
        <v>245</v>
      </c>
      <c r="J9" s="104">
        <v>34</v>
      </c>
      <c r="K9" s="3"/>
    </row>
    <row r="10" spans="1:11" ht="30.75" customHeight="1" x14ac:dyDescent="0.15">
      <c r="A10" s="106" t="s">
        <v>180</v>
      </c>
      <c r="B10" s="107">
        <v>5904</v>
      </c>
      <c r="C10" s="107">
        <v>5777</v>
      </c>
      <c r="D10" s="107">
        <v>127</v>
      </c>
      <c r="E10" s="107">
        <v>5778</v>
      </c>
      <c r="F10" s="107">
        <v>5694</v>
      </c>
      <c r="G10" s="107">
        <v>84</v>
      </c>
      <c r="H10" s="107">
        <v>405</v>
      </c>
      <c r="I10" s="107">
        <v>328</v>
      </c>
      <c r="J10" s="107">
        <v>77</v>
      </c>
      <c r="K10" s="9"/>
    </row>
    <row r="11" spans="1:1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6" t="s">
        <v>28</v>
      </c>
      <c r="K11" s="10"/>
    </row>
    <row r="12" spans="1:11" x14ac:dyDescent="0.15">
      <c r="A12" s="148" t="s">
        <v>153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148" t="s">
        <v>154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90" zoomScaleNormal="90" workbookViewId="0"/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6" t="s">
        <v>197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15">
      <c r="A2" s="18"/>
      <c r="B2" s="18"/>
      <c r="C2" s="18"/>
      <c r="D2" s="18"/>
      <c r="E2" s="18"/>
      <c r="F2" s="18"/>
      <c r="G2" s="18"/>
      <c r="H2" s="18"/>
      <c r="I2" s="18"/>
      <c r="J2" s="19" t="s">
        <v>21</v>
      </c>
      <c r="K2" s="18"/>
    </row>
    <row r="3" spans="1:11" ht="18" customHeight="1" x14ac:dyDescent="0.15">
      <c r="A3" s="168" t="s">
        <v>22</v>
      </c>
      <c r="B3" s="168" t="s">
        <v>1</v>
      </c>
      <c r="C3" s="169"/>
      <c r="D3" s="169"/>
      <c r="E3" s="168" t="s">
        <v>2</v>
      </c>
      <c r="F3" s="169"/>
      <c r="G3" s="169"/>
      <c r="H3" s="168" t="s">
        <v>3</v>
      </c>
      <c r="I3" s="169"/>
      <c r="J3" s="169"/>
      <c r="K3" s="20"/>
    </row>
    <row r="4" spans="1:11" ht="27" x14ac:dyDescent="0.15">
      <c r="A4" s="169"/>
      <c r="B4" s="11" t="s">
        <v>29</v>
      </c>
      <c r="C4" s="11" t="s">
        <v>30</v>
      </c>
      <c r="D4" s="11" t="s">
        <v>31</v>
      </c>
      <c r="E4" s="11" t="s">
        <v>29</v>
      </c>
      <c r="F4" s="11" t="s">
        <v>30</v>
      </c>
      <c r="G4" s="11" t="s">
        <v>31</v>
      </c>
      <c r="H4" s="11" t="s">
        <v>29</v>
      </c>
      <c r="I4" s="11" t="s">
        <v>30</v>
      </c>
      <c r="J4" s="11" t="s">
        <v>31</v>
      </c>
      <c r="K4" s="20"/>
    </row>
    <row r="5" spans="1:11" ht="30.75" customHeight="1" x14ac:dyDescent="0.15">
      <c r="A5" s="108" t="s">
        <v>32</v>
      </c>
      <c r="B5" s="12"/>
      <c r="C5" s="13"/>
      <c r="D5" s="13"/>
      <c r="E5" s="13"/>
      <c r="F5" s="13"/>
      <c r="G5" s="13"/>
      <c r="H5" s="13"/>
      <c r="I5" s="13"/>
      <c r="J5" s="109"/>
      <c r="K5" s="20"/>
    </row>
    <row r="6" spans="1:11" ht="30.75" customHeight="1" x14ac:dyDescent="0.15">
      <c r="A6" s="103" t="s">
        <v>181</v>
      </c>
      <c r="B6" s="104">
        <v>845</v>
      </c>
      <c r="C6" s="104">
        <v>422</v>
      </c>
      <c r="D6" s="104">
        <v>423</v>
      </c>
      <c r="E6" s="104">
        <v>883</v>
      </c>
      <c r="F6" s="104">
        <v>440</v>
      </c>
      <c r="G6" s="104">
        <v>443</v>
      </c>
      <c r="H6" s="104">
        <v>342</v>
      </c>
      <c r="I6" s="104">
        <v>147</v>
      </c>
      <c r="J6" s="104">
        <v>195</v>
      </c>
      <c r="K6" s="20"/>
    </row>
    <row r="7" spans="1:11" ht="30.75" customHeight="1" x14ac:dyDescent="0.15">
      <c r="A7" s="105" t="s">
        <v>169</v>
      </c>
      <c r="B7" s="104">
        <v>871</v>
      </c>
      <c r="C7" s="104">
        <v>421</v>
      </c>
      <c r="D7" s="104">
        <v>450</v>
      </c>
      <c r="E7" s="104">
        <v>877</v>
      </c>
      <c r="F7" s="104">
        <v>415</v>
      </c>
      <c r="G7" s="104">
        <v>462</v>
      </c>
      <c r="H7" s="104">
        <v>336</v>
      </c>
      <c r="I7" s="104">
        <v>153</v>
      </c>
      <c r="J7" s="104">
        <v>183</v>
      </c>
      <c r="K7" s="20"/>
    </row>
    <row r="8" spans="1:11" ht="30.75" customHeight="1" x14ac:dyDescent="0.15">
      <c r="A8" s="105" t="s">
        <v>182</v>
      </c>
      <c r="B8" s="104">
        <v>927</v>
      </c>
      <c r="C8" s="104">
        <v>415</v>
      </c>
      <c r="D8" s="104">
        <v>512</v>
      </c>
      <c r="E8" s="104">
        <v>931</v>
      </c>
      <c r="F8" s="104">
        <v>432</v>
      </c>
      <c r="G8" s="104">
        <v>499</v>
      </c>
      <c r="H8" s="104">
        <v>332</v>
      </c>
      <c r="I8" s="104">
        <v>136</v>
      </c>
      <c r="J8" s="104">
        <v>196</v>
      </c>
      <c r="K8" s="20"/>
    </row>
    <row r="9" spans="1:11" ht="30.75" customHeight="1" x14ac:dyDescent="0.15">
      <c r="A9" s="105" t="s">
        <v>171</v>
      </c>
      <c r="B9" s="104">
        <v>881</v>
      </c>
      <c r="C9" s="104">
        <v>403</v>
      </c>
      <c r="D9" s="104">
        <v>478</v>
      </c>
      <c r="E9" s="104">
        <v>861</v>
      </c>
      <c r="F9" s="104">
        <v>393</v>
      </c>
      <c r="G9" s="104">
        <v>468</v>
      </c>
      <c r="H9" s="104">
        <v>352</v>
      </c>
      <c r="I9" s="104">
        <v>146</v>
      </c>
      <c r="J9" s="104">
        <v>206</v>
      </c>
      <c r="K9" s="20"/>
    </row>
    <row r="10" spans="1:11" ht="30.75" customHeight="1" x14ac:dyDescent="0.15">
      <c r="A10" s="106" t="s">
        <v>186</v>
      </c>
      <c r="B10" s="107">
        <v>948</v>
      </c>
      <c r="C10" s="107">
        <v>397</v>
      </c>
      <c r="D10" s="107">
        <v>551</v>
      </c>
      <c r="E10" s="107">
        <v>881</v>
      </c>
      <c r="F10" s="107">
        <v>389</v>
      </c>
      <c r="G10" s="107">
        <v>492</v>
      </c>
      <c r="H10" s="107">
        <v>419</v>
      </c>
      <c r="I10" s="107">
        <v>154</v>
      </c>
      <c r="J10" s="107">
        <v>265</v>
      </c>
      <c r="K10" s="21"/>
    </row>
    <row r="11" spans="1:11" x14ac:dyDescent="0.15">
      <c r="A11" s="18"/>
      <c r="B11" s="22"/>
      <c r="C11" s="22"/>
      <c r="D11" s="22"/>
      <c r="E11" s="22"/>
      <c r="F11" s="22"/>
      <c r="G11" s="22"/>
      <c r="H11" s="22"/>
      <c r="I11" s="22"/>
      <c r="J11" s="23" t="s">
        <v>28</v>
      </c>
      <c r="K11" s="18"/>
    </row>
    <row r="12" spans="1:11" x14ac:dyDescent="0.15">
      <c r="A12" s="24" t="s">
        <v>155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15">
      <c r="A13" s="54" t="s">
        <v>172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5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26" t="s">
        <v>33</v>
      </c>
      <c r="K2" s="10"/>
    </row>
    <row r="3" spans="1:11" ht="18" customHeight="1" x14ac:dyDescent="0.15">
      <c r="A3" s="168" t="s">
        <v>22</v>
      </c>
      <c r="B3" s="168" t="s">
        <v>1</v>
      </c>
      <c r="C3" s="169"/>
      <c r="D3" s="169"/>
      <c r="E3" s="168" t="s">
        <v>2</v>
      </c>
      <c r="F3" s="169"/>
      <c r="G3" s="169"/>
      <c r="H3" s="168" t="s">
        <v>3</v>
      </c>
      <c r="I3" s="169"/>
      <c r="J3" s="169"/>
      <c r="K3" s="3"/>
    </row>
    <row r="4" spans="1:11" ht="27" customHeight="1" x14ac:dyDescent="0.15">
      <c r="A4" s="169"/>
      <c r="B4" s="11" t="s">
        <v>5</v>
      </c>
      <c r="C4" s="27" t="s">
        <v>34</v>
      </c>
      <c r="D4" s="27" t="s">
        <v>35</v>
      </c>
      <c r="E4" s="11" t="s">
        <v>5</v>
      </c>
      <c r="F4" s="27" t="s">
        <v>34</v>
      </c>
      <c r="G4" s="27" t="s">
        <v>35</v>
      </c>
      <c r="H4" s="11" t="s">
        <v>5</v>
      </c>
      <c r="I4" s="27" t="s">
        <v>34</v>
      </c>
      <c r="J4" s="27" t="s">
        <v>35</v>
      </c>
      <c r="K4" s="3"/>
    </row>
    <row r="5" spans="1:11" ht="30.75" customHeight="1" x14ac:dyDescent="0.15">
      <c r="A5" s="101" t="s">
        <v>36</v>
      </c>
      <c r="B5" s="110"/>
      <c r="C5" s="111"/>
      <c r="D5" s="111"/>
      <c r="E5" s="111"/>
      <c r="F5" s="111"/>
      <c r="G5" s="111"/>
      <c r="H5" s="111"/>
      <c r="I5" s="111"/>
      <c r="J5" s="112"/>
      <c r="K5" s="3"/>
    </row>
    <row r="6" spans="1:11" ht="30.75" customHeight="1" x14ac:dyDescent="0.15">
      <c r="A6" s="103" t="s">
        <v>181</v>
      </c>
      <c r="B6" s="104">
        <v>717</v>
      </c>
      <c r="C6" s="104">
        <v>594</v>
      </c>
      <c r="D6" s="104">
        <v>123</v>
      </c>
      <c r="E6" s="104">
        <v>783</v>
      </c>
      <c r="F6" s="104">
        <v>660</v>
      </c>
      <c r="G6" s="104">
        <v>123</v>
      </c>
      <c r="H6" s="104">
        <v>65</v>
      </c>
      <c r="I6" s="104">
        <v>57</v>
      </c>
      <c r="J6" s="104">
        <v>8</v>
      </c>
      <c r="K6" s="3"/>
    </row>
    <row r="7" spans="1:11" ht="30.75" customHeight="1" x14ac:dyDescent="0.15">
      <c r="A7" s="105" t="s">
        <v>179</v>
      </c>
      <c r="B7" s="104">
        <v>664</v>
      </c>
      <c r="C7" s="104">
        <v>559</v>
      </c>
      <c r="D7" s="104">
        <v>105</v>
      </c>
      <c r="E7" s="104">
        <v>648</v>
      </c>
      <c r="F7" s="104">
        <v>550</v>
      </c>
      <c r="G7" s="104">
        <v>98</v>
      </c>
      <c r="H7" s="104">
        <v>81</v>
      </c>
      <c r="I7" s="104">
        <v>66</v>
      </c>
      <c r="J7" s="104">
        <v>15</v>
      </c>
      <c r="K7" s="3"/>
    </row>
    <row r="8" spans="1:11" ht="30.75" customHeight="1" x14ac:dyDescent="0.15">
      <c r="A8" s="105" t="s">
        <v>170</v>
      </c>
      <c r="B8" s="104">
        <v>578</v>
      </c>
      <c r="C8" s="104">
        <v>491</v>
      </c>
      <c r="D8" s="104">
        <v>87</v>
      </c>
      <c r="E8" s="104">
        <v>577</v>
      </c>
      <c r="F8" s="104">
        <v>487</v>
      </c>
      <c r="G8" s="104">
        <v>90</v>
      </c>
      <c r="H8" s="104">
        <v>82</v>
      </c>
      <c r="I8" s="104">
        <v>70</v>
      </c>
      <c r="J8" s="104">
        <v>12</v>
      </c>
      <c r="K8" s="3"/>
    </row>
    <row r="9" spans="1:11" ht="30.75" customHeight="1" x14ac:dyDescent="0.15">
      <c r="A9" s="105" t="s">
        <v>183</v>
      </c>
      <c r="B9" s="104">
        <v>447</v>
      </c>
      <c r="C9" s="104">
        <v>376</v>
      </c>
      <c r="D9" s="104">
        <v>71</v>
      </c>
      <c r="E9" s="104">
        <v>479</v>
      </c>
      <c r="F9" s="104">
        <v>406</v>
      </c>
      <c r="G9" s="104">
        <v>73</v>
      </c>
      <c r="H9" s="104">
        <v>50</v>
      </c>
      <c r="I9" s="104">
        <v>40</v>
      </c>
      <c r="J9" s="104">
        <v>10</v>
      </c>
      <c r="K9" s="3"/>
    </row>
    <row r="10" spans="1:11" ht="30.75" customHeight="1" x14ac:dyDescent="0.15">
      <c r="A10" s="106" t="s">
        <v>186</v>
      </c>
      <c r="B10" s="107">
        <v>338</v>
      </c>
      <c r="C10" s="107">
        <v>266</v>
      </c>
      <c r="D10" s="107">
        <v>72</v>
      </c>
      <c r="E10" s="107">
        <v>347</v>
      </c>
      <c r="F10" s="107">
        <v>268</v>
      </c>
      <c r="G10" s="107">
        <v>79</v>
      </c>
      <c r="H10" s="107">
        <v>41</v>
      </c>
      <c r="I10" s="107">
        <v>38</v>
      </c>
      <c r="J10" s="107">
        <v>3</v>
      </c>
      <c r="K10" s="9"/>
    </row>
    <row r="11" spans="1:1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6" t="s">
        <v>28</v>
      </c>
      <c r="K11" s="10"/>
    </row>
    <row r="12" spans="1:11" x14ac:dyDescent="0.15">
      <c r="A12" s="28"/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/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113" t="s">
        <v>199</v>
      </c>
      <c r="B1" s="29"/>
      <c r="C1" s="29"/>
      <c r="D1" s="29"/>
      <c r="E1" s="29"/>
      <c r="F1" s="29"/>
      <c r="G1" s="29"/>
      <c r="H1" s="29"/>
      <c r="I1" s="29"/>
    </row>
    <row r="2" spans="1:9" x14ac:dyDescent="0.15">
      <c r="A2" s="30"/>
      <c r="B2" s="30"/>
      <c r="C2" s="30"/>
      <c r="D2" s="30"/>
      <c r="E2" s="30"/>
      <c r="F2" s="30"/>
      <c r="G2" s="30"/>
      <c r="H2" s="31" t="s">
        <v>21</v>
      </c>
      <c r="I2" s="30"/>
    </row>
    <row r="3" spans="1:9" ht="23.25" customHeight="1" x14ac:dyDescent="0.15">
      <c r="A3" s="175" t="s">
        <v>37</v>
      </c>
      <c r="B3" s="177" t="s">
        <v>5</v>
      </c>
      <c r="C3" s="171" t="s">
        <v>38</v>
      </c>
      <c r="D3" s="177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30"/>
    </row>
    <row r="4" spans="1:9" ht="23.25" customHeight="1" x14ac:dyDescent="0.15">
      <c r="A4" s="176"/>
      <c r="B4" s="171"/>
      <c r="C4" s="171"/>
      <c r="D4" s="171"/>
      <c r="E4" s="171"/>
      <c r="F4" s="171"/>
      <c r="G4" s="171"/>
      <c r="H4" s="171"/>
      <c r="I4" s="30"/>
    </row>
    <row r="5" spans="1:9" ht="23.25" customHeight="1" x14ac:dyDescent="0.15">
      <c r="A5" s="172" t="s">
        <v>44</v>
      </c>
      <c r="B5" s="173"/>
      <c r="C5" s="173"/>
      <c r="D5" s="173"/>
      <c r="E5" s="173"/>
      <c r="F5" s="173"/>
      <c r="G5" s="173"/>
      <c r="H5" s="174"/>
      <c r="I5" s="30"/>
    </row>
    <row r="6" spans="1:9" ht="32.25" customHeight="1" x14ac:dyDescent="0.15">
      <c r="A6" s="103" t="s">
        <v>181</v>
      </c>
      <c r="B6" s="104">
        <v>3556</v>
      </c>
      <c r="C6" s="104">
        <v>18</v>
      </c>
      <c r="D6" s="104">
        <v>2673</v>
      </c>
      <c r="E6" s="104">
        <v>226</v>
      </c>
      <c r="F6" s="104">
        <v>118</v>
      </c>
      <c r="G6" s="104">
        <v>25</v>
      </c>
      <c r="H6" s="104">
        <v>496</v>
      </c>
      <c r="I6" s="114"/>
    </row>
    <row r="7" spans="1:9" ht="32.25" customHeight="1" x14ac:dyDescent="0.15">
      <c r="A7" s="105" t="s">
        <v>184</v>
      </c>
      <c r="B7" s="104">
        <v>3686</v>
      </c>
      <c r="C7" s="104">
        <v>19</v>
      </c>
      <c r="D7" s="104">
        <v>2811</v>
      </c>
      <c r="E7" s="104">
        <v>238</v>
      </c>
      <c r="F7" s="104">
        <v>120</v>
      </c>
      <c r="G7" s="104">
        <v>50</v>
      </c>
      <c r="H7" s="104">
        <v>448</v>
      </c>
      <c r="I7" s="30"/>
    </row>
    <row r="8" spans="1:9" ht="32.25" customHeight="1" x14ac:dyDescent="0.15">
      <c r="A8" s="105" t="s">
        <v>185</v>
      </c>
      <c r="B8" s="104">
        <v>3682</v>
      </c>
      <c r="C8" s="104">
        <v>16</v>
      </c>
      <c r="D8" s="104">
        <v>2899</v>
      </c>
      <c r="E8" s="104">
        <v>202</v>
      </c>
      <c r="F8" s="104">
        <v>116</v>
      </c>
      <c r="G8" s="104">
        <v>33</v>
      </c>
      <c r="H8" s="104">
        <v>416</v>
      </c>
      <c r="I8" s="30"/>
    </row>
    <row r="9" spans="1:9" ht="32.25" customHeight="1" x14ac:dyDescent="0.15">
      <c r="A9" s="105" t="s">
        <v>171</v>
      </c>
      <c r="B9" s="104">
        <v>3235</v>
      </c>
      <c r="C9" s="104">
        <v>19</v>
      </c>
      <c r="D9" s="104">
        <v>2495</v>
      </c>
      <c r="E9" s="104">
        <v>189</v>
      </c>
      <c r="F9" s="104">
        <v>89</v>
      </c>
      <c r="G9" s="104">
        <v>30</v>
      </c>
      <c r="H9" s="104">
        <v>413</v>
      </c>
      <c r="I9" s="30"/>
    </row>
    <row r="10" spans="1:9" ht="32.25" customHeight="1" x14ac:dyDescent="0.15">
      <c r="A10" s="106" t="s">
        <v>186</v>
      </c>
      <c r="B10" s="107">
        <v>2419</v>
      </c>
      <c r="C10" s="107">
        <v>18</v>
      </c>
      <c r="D10" s="107">
        <v>1916</v>
      </c>
      <c r="E10" s="107">
        <v>104</v>
      </c>
      <c r="F10" s="107">
        <v>82</v>
      </c>
      <c r="G10" s="107">
        <v>8</v>
      </c>
      <c r="H10" s="107">
        <v>291</v>
      </c>
      <c r="I10" s="114"/>
    </row>
    <row r="11" spans="1:9" ht="23.25" customHeight="1" x14ac:dyDescent="0.15">
      <c r="A11" s="172" t="s">
        <v>45</v>
      </c>
      <c r="B11" s="173"/>
      <c r="C11" s="173"/>
      <c r="D11" s="173"/>
      <c r="E11" s="173"/>
      <c r="F11" s="173"/>
      <c r="G11" s="173"/>
      <c r="H11" s="174"/>
      <c r="I11" s="30"/>
    </row>
    <row r="12" spans="1:9" ht="32.25" customHeight="1" x14ac:dyDescent="0.15">
      <c r="A12" s="103" t="s">
        <v>181</v>
      </c>
      <c r="B12" s="104">
        <v>1384</v>
      </c>
      <c r="C12" s="104">
        <v>17</v>
      </c>
      <c r="D12" s="104">
        <v>1031</v>
      </c>
      <c r="E12" s="104">
        <v>164</v>
      </c>
      <c r="F12" s="104">
        <v>36</v>
      </c>
      <c r="G12" s="104">
        <v>13</v>
      </c>
      <c r="H12" s="104">
        <v>123</v>
      </c>
      <c r="I12" s="114"/>
    </row>
    <row r="13" spans="1:9" ht="32.25" customHeight="1" x14ac:dyDescent="0.15">
      <c r="A13" s="105" t="s">
        <v>184</v>
      </c>
      <c r="B13" s="104">
        <v>1246</v>
      </c>
      <c r="C13" s="104">
        <v>13</v>
      </c>
      <c r="D13" s="104">
        <v>930</v>
      </c>
      <c r="E13" s="104">
        <v>149</v>
      </c>
      <c r="F13" s="104">
        <v>36</v>
      </c>
      <c r="G13" s="104">
        <v>25</v>
      </c>
      <c r="H13" s="104">
        <v>93</v>
      </c>
      <c r="I13" s="30"/>
    </row>
    <row r="14" spans="1:9" ht="32.25" customHeight="1" x14ac:dyDescent="0.15">
      <c r="A14" s="105" t="s">
        <v>170</v>
      </c>
      <c r="B14" s="104">
        <v>1122</v>
      </c>
      <c r="C14" s="104">
        <v>15</v>
      </c>
      <c r="D14" s="104">
        <v>802</v>
      </c>
      <c r="E14" s="104">
        <v>143</v>
      </c>
      <c r="F14" s="104">
        <v>26</v>
      </c>
      <c r="G14" s="104">
        <v>14</v>
      </c>
      <c r="H14" s="104">
        <v>122</v>
      </c>
      <c r="I14" s="30"/>
    </row>
    <row r="15" spans="1:9" ht="32.25" customHeight="1" x14ac:dyDescent="0.15">
      <c r="A15" s="105" t="s">
        <v>187</v>
      </c>
      <c r="B15" s="104">
        <v>1073</v>
      </c>
      <c r="C15" s="104">
        <v>14</v>
      </c>
      <c r="D15" s="104">
        <v>772</v>
      </c>
      <c r="E15" s="104">
        <v>145</v>
      </c>
      <c r="F15" s="104">
        <v>39</v>
      </c>
      <c r="G15" s="104">
        <v>30</v>
      </c>
      <c r="H15" s="104">
        <v>73</v>
      </c>
      <c r="I15" s="30"/>
    </row>
    <row r="16" spans="1:9" ht="32.25" customHeight="1" x14ac:dyDescent="0.15">
      <c r="A16" s="106" t="s">
        <v>186</v>
      </c>
      <c r="B16" s="107">
        <v>730</v>
      </c>
      <c r="C16" s="107">
        <v>16</v>
      </c>
      <c r="D16" s="107">
        <v>543</v>
      </c>
      <c r="E16" s="107">
        <v>73</v>
      </c>
      <c r="F16" s="107">
        <v>34</v>
      </c>
      <c r="G16" s="107">
        <v>4</v>
      </c>
      <c r="H16" s="107">
        <v>60</v>
      </c>
      <c r="I16" s="114"/>
    </row>
    <row r="17" spans="1:9" x14ac:dyDescent="0.15">
      <c r="A17" s="33" t="s">
        <v>46</v>
      </c>
      <c r="B17" s="34"/>
      <c r="C17" s="34"/>
      <c r="D17" s="34"/>
      <c r="E17" s="34"/>
      <c r="F17" s="34"/>
      <c r="G17" s="34"/>
      <c r="H17" s="31" t="s">
        <v>47</v>
      </c>
      <c r="I17" s="34"/>
    </row>
    <row r="18" spans="1:9" x14ac:dyDescent="0.15">
      <c r="A18" s="34"/>
      <c r="B18" s="34"/>
      <c r="C18" s="34"/>
      <c r="D18" s="34"/>
      <c r="E18" s="34"/>
      <c r="F18" s="34"/>
      <c r="G18" s="34"/>
      <c r="H18" s="34"/>
      <c r="I18" s="34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/>
  </sheetViews>
  <sheetFormatPr defaultRowHeight="13.5" x14ac:dyDescent="0.15"/>
  <cols>
    <col min="1" max="1" width="12.625" customWidth="1"/>
    <col min="2" max="10" width="8.625" customWidth="1"/>
  </cols>
  <sheetData>
    <row r="1" spans="1:15" ht="14.25" x14ac:dyDescent="0.15">
      <c r="A1" s="16" t="s">
        <v>200</v>
      </c>
      <c r="B1" s="17"/>
      <c r="C1" s="17"/>
      <c r="D1" s="35"/>
      <c r="E1" s="17"/>
      <c r="F1" s="17"/>
      <c r="G1" s="35"/>
      <c r="H1" s="17"/>
      <c r="I1" s="17"/>
      <c r="J1" s="35"/>
      <c r="K1" s="17"/>
    </row>
    <row r="2" spans="1:15" x14ac:dyDescent="0.15">
      <c r="A2" s="66"/>
      <c r="B2" s="66"/>
      <c r="C2" s="66"/>
      <c r="D2" s="115"/>
      <c r="E2" s="66"/>
      <c r="F2" s="66"/>
      <c r="G2" s="115"/>
      <c r="H2" s="66"/>
      <c r="I2" s="66"/>
      <c r="J2" s="37" t="s">
        <v>48</v>
      </c>
      <c r="K2" s="20"/>
    </row>
    <row r="3" spans="1:15" ht="18" customHeight="1" x14ac:dyDescent="0.15">
      <c r="A3" s="178" t="s">
        <v>49</v>
      </c>
      <c r="B3" s="180" t="s">
        <v>50</v>
      </c>
      <c r="C3" s="146"/>
      <c r="D3" s="145"/>
      <c r="E3" s="180" t="s">
        <v>51</v>
      </c>
      <c r="F3" s="146"/>
      <c r="G3" s="145"/>
      <c r="H3" s="181" t="s">
        <v>52</v>
      </c>
      <c r="I3" s="146"/>
      <c r="J3" s="145"/>
      <c r="K3" s="20"/>
    </row>
    <row r="4" spans="1:15" ht="18" customHeight="1" x14ac:dyDescent="0.15">
      <c r="A4" s="179"/>
      <c r="B4" s="179"/>
      <c r="C4" s="154" t="s">
        <v>53</v>
      </c>
      <c r="D4" s="38" t="s">
        <v>54</v>
      </c>
      <c r="E4" s="179"/>
      <c r="F4" s="154" t="s">
        <v>53</v>
      </c>
      <c r="G4" s="38" t="s">
        <v>54</v>
      </c>
      <c r="H4" s="181"/>
      <c r="I4" s="154" t="s">
        <v>53</v>
      </c>
      <c r="J4" s="38" t="s">
        <v>54</v>
      </c>
      <c r="K4" s="20"/>
    </row>
    <row r="5" spans="1:15" ht="18" customHeight="1" x14ac:dyDescent="0.15">
      <c r="A5" s="103" t="s">
        <v>168</v>
      </c>
      <c r="B5" s="116">
        <v>1466</v>
      </c>
      <c r="C5" s="116">
        <v>1609</v>
      </c>
      <c r="D5" s="117">
        <v>-143</v>
      </c>
      <c r="E5" s="116">
        <v>11</v>
      </c>
      <c r="F5" s="116">
        <v>6</v>
      </c>
      <c r="G5" s="117">
        <v>5</v>
      </c>
      <c r="H5" s="116">
        <v>1942</v>
      </c>
      <c r="I5" s="116">
        <v>2081</v>
      </c>
      <c r="J5" s="117">
        <v>-139</v>
      </c>
      <c r="K5" s="66"/>
    </row>
    <row r="6" spans="1:15" ht="18" customHeight="1" x14ac:dyDescent="0.15">
      <c r="A6" s="105" t="s">
        <v>221</v>
      </c>
      <c r="B6" s="116">
        <v>1342</v>
      </c>
      <c r="C6" s="116">
        <v>1466</v>
      </c>
      <c r="D6" s="117">
        <v>-124</v>
      </c>
      <c r="E6" s="116">
        <v>13</v>
      </c>
      <c r="F6" s="116">
        <v>11</v>
      </c>
      <c r="G6" s="118">
        <v>2</v>
      </c>
      <c r="H6" s="116">
        <v>1667</v>
      </c>
      <c r="I6" s="116">
        <v>1942</v>
      </c>
      <c r="J6" s="117">
        <v>-275</v>
      </c>
      <c r="K6" s="66"/>
    </row>
    <row r="7" spans="1:15" ht="18" customHeight="1" x14ac:dyDescent="0.15">
      <c r="A7" s="105" t="s">
        <v>166</v>
      </c>
      <c r="B7" s="116">
        <v>1265</v>
      </c>
      <c r="C7" s="116">
        <v>1342</v>
      </c>
      <c r="D7" s="118">
        <v>-77</v>
      </c>
      <c r="E7" s="116">
        <v>5</v>
      </c>
      <c r="F7" s="116">
        <v>13</v>
      </c>
      <c r="G7" s="118">
        <v>-8</v>
      </c>
      <c r="H7" s="116">
        <v>1580</v>
      </c>
      <c r="I7" s="116">
        <v>1667</v>
      </c>
      <c r="J7" s="118">
        <v>-87</v>
      </c>
      <c r="K7" s="66"/>
    </row>
    <row r="8" spans="1:15" ht="18" customHeight="1" x14ac:dyDescent="0.15">
      <c r="A8" s="105" t="s">
        <v>167</v>
      </c>
      <c r="B8" s="116">
        <v>1073</v>
      </c>
      <c r="C8" s="116">
        <v>1265</v>
      </c>
      <c r="D8" s="118">
        <v>-192</v>
      </c>
      <c r="E8" s="116">
        <v>6</v>
      </c>
      <c r="F8" s="116">
        <v>5</v>
      </c>
      <c r="G8" s="118">
        <v>1</v>
      </c>
      <c r="H8" s="116">
        <v>1337</v>
      </c>
      <c r="I8" s="116">
        <v>1580</v>
      </c>
      <c r="J8" s="118">
        <v>-243</v>
      </c>
      <c r="K8" s="66"/>
    </row>
    <row r="9" spans="1:15" s="75" customFormat="1" ht="18" customHeight="1" x14ac:dyDescent="0.15">
      <c r="A9" s="106" t="s">
        <v>188</v>
      </c>
      <c r="B9" s="139">
        <v>929</v>
      </c>
      <c r="C9" s="139">
        <v>1073</v>
      </c>
      <c r="D9" s="158">
        <v>-144</v>
      </c>
      <c r="E9" s="139">
        <v>8</v>
      </c>
      <c r="F9" s="139">
        <v>6</v>
      </c>
      <c r="G9" s="158">
        <v>2</v>
      </c>
      <c r="H9" s="139">
        <v>1162</v>
      </c>
      <c r="I9" s="139">
        <v>1337</v>
      </c>
      <c r="J9" s="158">
        <v>-175</v>
      </c>
      <c r="K9" s="21"/>
    </row>
    <row r="10" spans="1:15" ht="18" customHeight="1" x14ac:dyDescent="0.15">
      <c r="A10" s="119"/>
      <c r="B10" s="94"/>
      <c r="C10" s="94"/>
      <c r="D10" s="118"/>
      <c r="E10" s="94"/>
      <c r="F10" s="94"/>
      <c r="G10" s="117"/>
      <c r="H10" s="94"/>
      <c r="I10" s="94"/>
      <c r="J10" s="118"/>
      <c r="K10" s="66"/>
      <c r="L10" s="62"/>
    </row>
    <row r="11" spans="1:15" ht="18" customHeight="1" x14ac:dyDescent="0.15">
      <c r="A11" s="105" t="s">
        <v>189</v>
      </c>
      <c r="B11" s="94">
        <v>78</v>
      </c>
      <c r="C11" s="94">
        <v>119</v>
      </c>
      <c r="D11" s="118">
        <f t="shared" ref="D11:D22" si="0">B11-C11</f>
        <v>-41</v>
      </c>
      <c r="E11" s="116">
        <v>0</v>
      </c>
      <c r="F11" s="116">
        <v>1</v>
      </c>
      <c r="G11" s="118">
        <f t="shared" ref="G11:G22" si="1">E11-F11</f>
        <v>-1</v>
      </c>
      <c r="H11" s="94">
        <v>109</v>
      </c>
      <c r="I11" s="94">
        <v>152</v>
      </c>
      <c r="J11" s="118">
        <f t="shared" ref="J11:J22" si="2">H11-I11</f>
        <v>-43</v>
      </c>
      <c r="K11" s="66"/>
      <c r="N11" s="55"/>
      <c r="O11" s="55"/>
    </row>
    <row r="12" spans="1:15" ht="18" customHeight="1" x14ac:dyDescent="0.15">
      <c r="A12" s="103" t="s">
        <v>220</v>
      </c>
      <c r="B12" s="94">
        <v>71</v>
      </c>
      <c r="C12" s="94">
        <f>215-119</f>
        <v>96</v>
      </c>
      <c r="D12" s="118">
        <f t="shared" si="0"/>
        <v>-25</v>
      </c>
      <c r="E12" s="116">
        <v>0</v>
      </c>
      <c r="F12" s="116">
        <f>1-1</f>
        <v>0</v>
      </c>
      <c r="G12" s="118">
        <f t="shared" si="1"/>
        <v>0</v>
      </c>
      <c r="H12" s="94">
        <v>89</v>
      </c>
      <c r="I12" s="94">
        <f>269-152</f>
        <v>117</v>
      </c>
      <c r="J12" s="118">
        <f t="shared" si="2"/>
        <v>-28</v>
      </c>
      <c r="K12" s="67"/>
      <c r="O12" s="55"/>
    </row>
    <row r="13" spans="1:15" ht="18" customHeight="1" x14ac:dyDescent="0.15">
      <c r="A13" s="103" t="s">
        <v>55</v>
      </c>
      <c r="B13" s="120">
        <v>80</v>
      </c>
      <c r="C13" s="120">
        <f>328-215</f>
        <v>113</v>
      </c>
      <c r="D13" s="118">
        <f t="shared" si="0"/>
        <v>-33</v>
      </c>
      <c r="E13" s="116">
        <v>0</v>
      </c>
      <c r="F13" s="116">
        <f>2-1</f>
        <v>1</v>
      </c>
      <c r="G13" s="118">
        <f t="shared" si="1"/>
        <v>-1</v>
      </c>
      <c r="H13" s="94">
        <v>114</v>
      </c>
      <c r="I13" s="94">
        <f>413-269</f>
        <v>144</v>
      </c>
      <c r="J13" s="118">
        <f t="shared" si="2"/>
        <v>-30</v>
      </c>
      <c r="K13" s="67"/>
    </row>
    <row r="14" spans="1:15" ht="18" customHeight="1" x14ac:dyDescent="0.15">
      <c r="A14" s="103" t="s">
        <v>56</v>
      </c>
      <c r="B14" s="121">
        <v>90</v>
      </c>
      <c r="C14" s="121">
        <f>410-328</f>
        <v>82</v>
      </c>
      <c r="D14" s="118">
        <f t="shared" si="0"/>
        <v>8</v>
      </c>
      <c r="E14" s="116">
        <v>1</v>
      </c>
      <c r="F14" s="116">
        <f>3-2</f>
        <v>1</v>
      </c>
      <c r="G14" s="118">
        <f t="shared" si="1"/>
        <v>0</v>
      </c>
      <c r="H14" s="94">
        <v>109</v>
      </c>
      <c r="I14" s="94">
        <f>516-413</f>
        <v>103</v>
      </c>
      <c r="J14" s="118">
        <f t="shared" si="2"/>
        <v>6</v>
      </c>
      <c r="K14" s="67"/>
    </row>
    <row r="15" spans="1:15" ht="18" customHeight="1" x14ac:dyDescent="0.15">
      <c r="A15" s="103" t="s">
        <v>190</v>
      </c>
      <c r="B15" s="94">
        <v>96</v>
      </c>
      <c r="C15" s="94">
        <f>494-410</f>
        <v>84</v>
      </c>
      <c r="D15" s="118">
        <f t="shared" si="0"/>
        <v>12</v>
      </c>
      <c r="E15" s="116">
        <v>2</v>
      </c>
      <c r="F15" s="116">
        <f>3-3</f>
        <v>0</v>
      </c>
      <c r="G15" s="118">
        <f t="shared" si="1"/>
        <v>2</v>
      </c>
      <c r="H15" s="94">
        <v>125</v>
      </c>
      <c r="I15" s="94">
        <f>632-516</f>
        <v>116</v>
      </c>
      <c r="J15" s="118">
        <f t="shared" si="2"/>
        <v>9</v>
      </c>
      <c r="K15" s="67"/>
    </row>
    <row r="16" spans="1:15" ht="18" customHeight="1" x14ac:dyDescent="0.15">
      <c r="A16" s="103" t="s">
        <v>57</v>
      </c>
      <c r="B16" s="94">
        <v>70</v>
      </c>
      <c r="C16" s="94">
        <f>572-494</f>
        <v>78</v>
      </c>
      <c r="D16" s="118">
        <f t="shared" si="0"/>
        <v>-8</v>
      </c>
      <c r="E16" s="116">
        <v>1</v>
      </c>
      <c r="F16" s="116">
        <f>4-3</f>
        <v>1</v>
      </c>
      <c r="G16" s="118">
        <f t="shared" si="1"/>
        <v>0</v>
      </c>
      <c r="H16" s="94">
        <v>78</v>
      </c>
      <c r="I16" s="94">
        <f>729-632</f>
        <v>97</v>
      </c>
      <c r="J16" s="118">
        <f t="shared" si="2"/>
        <v>-19</v>
      </c>
      <c r="K16" s="67"/>
    </row>
    <row r="17" spans="1:11" ht="18" customHeight="1" x14ac:dyDescent="0.15">
      <c r="A17" s="103" t="s">
        <v>58</v>
      </c>
      <c r="B17" s="94">
        <v>87</v>
      </c>
      <c r="C17" s="94">
        <f>654-572</f>
        <v>82</v>
      </c>
      <c r="D17" s="118">
        <f t="shared" si="0"/>
        <v>5</v>
      </c>
      <c r="E17" s="116">
        <v>0</v>
      </c>
      <c r="F17" s="116">
        <f>5-4</f>
        <v>1</v>
      </c>
      <c r="G17" s="118">
        <f t="shared" si="1"/>
        <v>-1</v>
      </c>
      <c r="H17" s="94">
        <v>108</v>
      </c>
      <c r="I17" s="94">
        <f>825-729</f>
        <v>96</v>
      </c>
      <c r="J17" s="118">
        <f t="shared" si="2"/>
        <v>12</v>
      </c>
      <c r="K17" s="67"/>
    </row>
    <row r="18" spans="1:11" ht="18" customHeight="1" x14ac:dyDescent="0.15">
      <c r="A18" s="103" t="s">
        <v>59</v>
      </c>
      <c r="B18" s="94">
        <v>63</v>
      </c>
      <c r="C18" s="94">
        <f>733-654</f>
        <v>79</v>
      </c>
      <c r="D18" s="118">
        <f t="shared" si="0"/>
        <v>-16</v>
      </c>
      <c r="E18" s="116">
        <v>2</v>
      </c>
      <c r="F18" s="116">
        <f>5-5</f>
        <v>0</v>
      </c>
      <c r="G18" s="118">
        <f t="shared" si="1"/>
        <v>2</v>
      </c>
      <c r="H18" s="94">
        <v>70</v>
      </c>
      <c r="I18" s="94">
        <f>919-825</f>
        <v>94</v>
      </c>
      <c r="J18" s="118">
        <f t="shared" si="2"/>
        <v>-24</v>
      </c>
      <c r="K18" s="67"/>
    </row>
    <row r="19" spans="1:11" ht="18" customHeight="1" x14ac:dyDescent="0.15">
      <c r="A19" s="103" t="s">
        <v>60</v>
      </c>
      <c r="B19" s="94">
        <v>63</v>
      </c>
      <c r="C19" s="94">
        <f>812-733</f>
        <v>79</v>
      </c>
      <c r="D19" s="118">
        <f t="shared" si="0"/>
        <v>-16</v>
      </c>
      <c r="E19" s="116">
        <v>2</v>
      </c>
      <c r="F19" s="116">
        <f>5-5</f>
        <v>0</v>
      </c>
      <c r="G19" s="118">
        <f t="shared" si="1"/>
        <v>2</v>
      </c>
      <c r="H19" s="94">
        <v>80</v>
      </c>
      <c r="I19" s="94">
        <f>1017-919</f>
        <v>98</v>
      </c>
      <c r="J19" s="118">
        <f t="shared" si="2"/>
        <v>-18</v>
      </c>
      <c r="K19" s="67"/>
    </row>
    <row r="20" spans="1:11" ht="18" customHeight="1" x14ac:dyDescent="0.15">
      <c r="A20" s="103" t="s">
        <v>61</v>
      </c>
      <c r="B20" s="94">
        <v>76</v>
      </c>
      <c r="C20" s="94">
        <f>913-812</f>
        <v>101</v>
      </c>
      <c r="D20" s="118">
        <f t="shared" si="0"/>
        <v>-25</v>
      </c>
      <c r="E20" s="116">
        <v>0</v>
      </c>
      <c r="F20" s="116">
        <f>5-5</f>
        <v>0</v>
      </c>
      <c r="G20" s="118">
        <f t="shared" si="1"/>
        <v>0</v>
      </c>
      <c r="H20" s="94">
        <v>99</v>
      </c>
      <c r="I20" s="94">
        <f>1148-1017</f>
        <v>131</v>
      </c>
      <c r="J20" s="118">
        <f t="shared" si="2"/>
        <v>-32</v>
      </c>
      <c r="K20" s="67"/>
    </row>
    <row r="21" spans="1:11" ht="18" customHeight="1" x14ac:dyDescent="0.15">
      <c r="A21" s="103" t="s">
        <v>62</v>
      </c>
      <c r="B21" s="94">
        <v>81</v>
      </c>
      <c r="C21" s="94">
        <f>987-913</f>
        <v>74</v>
      </c>
      <c r="D21" s="118">
        <f t="shared" si="0"/>
        <v>7</v>
      </c>
      <c r="E21" s="116">
        <v>0</v>
      </c>
      <c r="F21" s="116">
        <f>6-5</f>
        <v>1</v>
      </c>
      <c r="G21" s="118">
        <f t="shared" si="1"/>
        <v>-1</v>
      </c>
      <c r="H21" s="94">
        <v>97</v>
      </c>
      <c r="I21" s="94">
        <f>1229-1148</f>
        <v>81</v>
      </c>
      <c r="J21" s="118">
        <f t="shared" si="2"/>
        <v>16</v>
      </c>
      <c r="K21" s="67"/>
    </row>
    <row r="22" spans="1:11" ht="18" customHeight="1" x14ac:dyDescent="0.15">
      <c r="A22" s="103" t="s">
        <v>63</v>
      </c>
      <c r="B22" s="94">
        <v>74</v>
      </c>
      <c r="C22" s="94">
        <f>1073-987</f>
        <v>86</v>
      </c>
      <c r="D22" s="118">
        <f t="shared" si="0"/>
        <v>-12</v>
      </c>
      <c r="E22" s="116">
        <v>0</v>
      </c>
      <c r="F22" s="116">
        <f>6-6</f>
        <v>0</v>
      </c>
      <c r="G22" s="118">
        <f t="shared" si="1"/>
        <v>0</v>
      </c>
      <c r="H22" s="94">
        <v>84</v>
      </c>
      <c r="I22" s="94">
        <f>1337-1229</f>
        <v>108</v>
      </c>
      <c r="J22" s="118">
        <f t="shared" si="2"/>
        <v>-24</v>
      </c>
      <c r="K22" s="67"/>
    </row>
    <row r="23" spans="1:11" x14ac:dyDescent="0.15">
      <c r="A23" s="18"/>
      <c r="B23" s="56"/>
      <c r="C23" s="56"/>
      <c r="D23" s="42"/>
      <c r="E23" s="56"/>
      <c r="F23" s="56"/>
      <c r="G23" s="42"/>
      <c r="H23" s="56"/>
      <c r="I23" s="18"/>
      <c r="J23" s="37" t="s">
        <v>210</v>
      </c>
      <c r="K23" s="18"/>
    </row>
    <row r="24" spans="1:11" x14ac:dyDescent="0.15">
      <c r="A24" s="57"/>
      <c r="B24" s="20"/>
      <c r="C24" s="20"/>
      <c r="D24" s="36"/>
      <c r="E24" s="20"/>
      <c r="F24" s="20"/>
      <c r="G24" s="36"/>
      <c r="H24" s="20"/>
      <c r="I24" s="20"/>
      <c r="J24" s="36"/>
      <c r="K24" s="20"/>
    </row>
    <row r="25" spans="1:11" x14ac:dyDescent="0.15">
      <c r="A25" s="57"/>
    </row>
    <row r="26" spans="1:11" ht="13.5" customHeight="1" x14ac:dyDescent="0.15">
      <c r="A26" s="57"/>
      <c r="B26" s="57"/>
      <c r="C26" s="57"/>
      <c r="D26" s="57"/>
      <c r="E26" s="57"/>
    </row>
    <row r="27" spans="1:11" x14ac:dyDescent="0.15">
      <c r="A27" s="57"/>
      <c r="B27" s="57"/>
      <c r="C27" s="57"/>
      <c r="D27" s="57"/>
      <c r="E27" s="57"/>
    </row>
    <row r="28" spans="1:11" x14ac:dyDescent="0.15">
      <c r="A28" s="57"/>
      <c r="B28" s="57"/>
      <c r="C28" s="57"/>
      <c r="D28" s="57"/>
      <c r="E28" s="57"/>
    </row>
    <row r="29" spans="1:11" ht="17.25" x14ac:dyDescent="0.2">
      <c r="A29" s="58"/>
    </row>
    <row r="35" spans="2:10" x14ac:dyDescent="0.15">
      <c r="B35" s="55"/>
      <c r="C35" s="55"/>
      <c r="D35" s="55"/>
      <c r="E35" s="55"/>
      <c r="F35" s="55"/>
      <c r="G35" s="55"/>
      <c r="H35" s="55"/>
      <c r="I35" s="55"/>
      <c r="J35" s="55"/>
    </row>
  </sheetData>
  <mergeCells count="4"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/>
  </sheetViews>
  <sheetFormatPr defaultRowHeight="13.5" x14ac:dyDescent="0.15"/>
  <cols>
    <col min="1" max="1" width="14.125" customWidth="1"/>
    <col min="2" max="2" width="15.5" customWidth="1"/>
    <col min="3" max="6" width="11.5" customWidth="1"/>
    <col min="7" max="7" width="11.5" style="75" customWidth="1"/>
    <col min="8" max="8" width="11.5" customWidth="1"/>
  </cols>
  <sheetData>
    <row r="1" spans="1:9" ht="14.25" x14ac:dyDescent="0.15">
      <c r="A1" s="16" t="s">
        <v>201</v>
      </c>
      <c r="B1" s="43"/>
      <c r="C1" s="20"/>
      <c r="D1" s="20"/>
      <c r="E1" s="20"/>
      <c r="F1" s="20"/>
      <c r="G1" s="40"/>
      <c r="H1" s="66"/>
      <c r="I1" s="62"/>
    </row>
    <row r="2" spans="1:9" ht="14.25" thickBot="1" x14ac:dyDescent="0.2">
      <c r="A2" s="68"/>
      <c r="B2" s="68"/>
      <c r="C2" s="68"/>
      <c r="D2" s="68"/>
      <c r="E2" s="68"/>
      <c r="F2" s="68"/>
      <c r="G2" s="164" t="s">
        <v>48</v>
      </c>
      <c r="H2" s="59"/>
      <c r="I2" s="62"/>
    </row>
    <row r="3" spans="1:9" ht="18" customHeight="1" x14ac:dyDescent="0.15">
      <c r="A3" s="189" t="s">
        <v>64</v>
      </c>
      <c r="B3" s="190"/>
      <c r="C3" s="185" t="s">
        <v>168</v>
      </c>
      <c r="D3" s="185" t="s">
        <v>191</v>
      </c>
      <c r="E3" s="185" t="s">
        <v>174</v>
      </c>
      <c r="F3" s="185" t="s">
        <v>192</v>
      </c>
      <c r="G3" s="187" t="s">
        <v>193</v>
      </c>
      <c r="H3" s="66"/>
      <c r="I3" s="62"/>
    </row>
    <row r="4" spans="1:9" ht="18" customHeight="1" x14ac:dyDescent="0.15">
      <c r="A4" s="191"/>
      <c r="B4" s="192"/>
      <c r="C4" s="186"/>
      <c r="D4" s="186"/>
      <c r="E4" s="186"/>
      <c r="F4" s="186"/>
      <c r="G4" s="188"/>
      <c r="H4" s="66"/>
      <c r="I4" s="62"/>
    </row>
    <row r="5" spans="1:9" ht="18" customHeight="1" x14ac:dyDescent="0.15">
      <c r="A5" s="182" t="s">
        <v>65</v>
      </c>
      <c r="B5" s="182"/>
      <c r="C5" s="116">
        <v>44</v>
      </c>
      <c r="D5" s="116">
        <v>57</v>
      </c>
      <c r="E5" s="116">
        <v>45</v>
      </c>
      <c r="F5" s="116">
        <v>45</v>
      </c>
      <c r="G5" s="139">
        <v>24</v>
      </c>
      <c r="H5" s="21"/>
      <c r="I5" s="62"/>
    </row>
    <row r="6" spans="1:9" ht="18" customHeight="1" x14ac:dyDescent="0.15">
      <c r="A6" s="79"/>
      <c r="B6" s="122" t="s">
        <v>66</v>
      </c>
      <c r="C6" s="116">
        <v>0</v>
      </c>
      <c r="D6" s="116">
        <v>0</v>
      </c>
      <c r="E6" s="116">
        <v>0</v>
      </c>
      <c r="F6" s="116">
        <v>1</v>
      </c>
      <c r="G6" s="139">
        <v>0</v>
      </c>
      <c r="H6" s="21"/>
      <c r="I6" s="62"/>
    </row>
    <row r="7" spans="1:9" ht="18" customHeight="1" x14ac:dyDescent="0.15">
      <c r="A7" s="80"/>
      <c r="B7" s="122" t="s">
        <v>67</v>
      </c>
      <c r="C7" s="116">
        <v>24</v>
      </c>
      <c r="D7" s="116">
        <v>31</v>
      </c>
      <c r="E7" s="116">
        <v>16</v>
      </c>
      <c r="F7" s="116">
        <v>24</v>
      </c>
      <c r="G7" s="139">
        <v>18</v>
      </c>
      <c r="H7" s="21"/>
      <c r="I7" s="62"/>
    </row>
    <row r="8" spans="1:9" ht="18" customHeight="1" x14ac:dyDescent="0.15">
      <c r="A8" s="182" t="s">
        <v>68</v>
      </c>
      <c r="B8" s="182"/>
      <c r="C8" s="116">
        <v>55</v>
      </c>
      <c r="D8" s="116">
        <v>41</v>
      </c>
      <c r="E8" s="116">
        <v>54</v>
      </c>
      <c r="F8" s="116">
        <v>39</v>
      </c>
      <c r="G8" s="139">
        <v>32</v>
      </c>
      <c r="H8" s="21"/>
      <c r="I8" s="62"/>
    </row>
    <row r="9" spans="1:9" ht="18" customHeight="1" x14ac:dyDescent="0.15">
      <c r="A9" s="79"/>
      <c r="B9" s="122" t="s">
        <v>66</v>
      </c>
      <c r="C9" s="116">
        <v>0</v>
      </c>
      <c r="D9" s="116">
        <v>0</v>
      </c>
      <c r="E9" s="116">
        <v>0</v>
      </c>
      <c r="F9" s="116">
        <v>0</v>
      </c>
      <c r="G9" s="139">
        <v>0</v>
      </c>
      <c r="H9" s="21"/>
      <c r="I9" s="62"/>
    </row>
    <row r="10" spans="1:9" ht="18" customHeight="1" x14ac:dyDescent="0.15">
      <c r="A10" s="80"/>
      <c r="B10" s="122" t="s">
        <v>67</v>
      </c>
      <c r="C10" s="116">
        <v>39</v>
      </c>
      <c r="D10" s="116">
        <v>30</v>
      </c>
      <c r="E10" s="116">
        <v>52</v>
      </c>
      <c r="F10" s="116">
        <v>29</v>
      </c>
      <c r="G10" s="139">
        <v>25</v>
      </c>
      <c r="H10" s="21"/>
      <c r="I10" s="62"/>
    </row>
    <row r="11" spans="1:9" ht="18" customHeight="1" x14ac:dyDescent="0.15">
      <c r="A11" s="182" t="s">
        <v>69</v>
      </c>
      <c r="B11" s="182"/>
      <c r="C11" s="116">
        <v>31</v>
      </c>
      <c r="D11" s="116">
        <v>30</v>
      </c>
      <c r="E11" s="116">
        <v>25</v>
      </c>
      <c r="F11" s="116">
        <v>27</v>
      </c>
      <c r="G11" s="139">
        <v>26</v>
      </c>
      <c r="H11" s="21"/>
      <c r="I11" s="62"/>
    </row>
    <row r="12" spans="1:9" ht="18" customHeight="1" x14ac:dyDescent="0.15">
      <c r="A12" s="79"/>
      <c r="B12" s="122" t="s">
        <v>66</v>
      </c>
      <c r="C12" s="116">
        <v>0</v>
      </c>
      <c r="D12" s="116">
        <v>0</v>
      </c>
      <c r="E12" s="116">
        <v>0</v>
      </c>
      <c r="F12" s="116">
        <v>0</v>
      </c>
      <c r="G12" s="139">
        <v>0</v>
      </c>
      <c r="H12" s="21"/>
      <c r="I12" s="62"/>
    </row>
    <row r="13" spans="1:9" ht="18" customHeight="1" x14ac:dyDescent="0.15">
      <c r="A13" s="80"/>
      <c r="B13" s="122" t="s">
        <v>67</v>
      </c>
      <c r="C13" s="116">
        <v>27</v>
      </c>
      <c r="D13" s="116">
        <v>27</v>
      </c>
      <c r="E13" s="116">
        <v>21</v>
      </c>
      <c r="F13" s="116">
        <v>20</v>
      </c>
      <c r="G13" s="139">
        <v>22</v>
      </c>
      <c r="H13" s="21"/>
      <c r="I13" s="62"/>
    </row>
    <row r="14" spans="1:9" ht="18" customHeight="1" x14ac:dyDescent="0.15">
      <c r="A14" s="182" t="s">
        <v>70</v>
      </c>
      <c r="B14" s="182"/>
      <c r="C14" s="116">
        <v>57</v>
      </c>
      <c r="D14" s="116">
        <v>76</v>
      </c>
      <c r="E14" s="116">
        <v>77</v>
      </c>
      <c r="F14" s="116">
        <v>70</v>
      </c>
      <c r="G14" s="139">
        <v>55</v>
      </c>
      <c r="H14" s="21"/>
      <c r="I14" s="62"/>
    </row>
    <row r="15" spans="1:9" ht="18" customHeight="1" x14ac:dyDescent="0.15">
      <c r="A15" s="79"/>
      <c r="B15" s="122" t="s">
        <v>66</v>
      </c>
      <c r="C15" s="116">
        <v>0</v>
      </c>
      <c r="D15" s="116">
        <v>0</v>
      </c>
      <c r="E15" s="116">
        <v>0</v>
      </c>
      <c r="F15" s="116">
        <v>0</v>
      </c>
      <c r="G15" s="139">
        <v>1</v>
      </c>
      <c r="H15" s="21"/>
      <c r="I15" s="62"/>
    </row>
    <row r="16" spans="1:9" ht="18" customHeight="1" thickBot="1" x14ac:dyDescent="0.2">
      <c r="A16" s="81"/>
      <c r="B16" s="123" t="s">
        <v>67</v>
      </c>
      <c r="C16" s="116">
        <v>49</v>
      </c>
      <c r="D16" s="116">
        <v>68</v>
      </c>
      <c r="E16" s="116">
        <v>67</v>
      </c>
      <c r="F16" s="116">
        <v>69</v>
      </c>
      <c r="G16" s="139">
        <v>48</v>
      </c>
      <c r="H16" s="21"/>
      <c r="I16" s="62"/>
    </row>
    <row r="17" spans="1:9" ht="18" customHeight="1" thickTop="1" x14ac:dyDescent="0.15">
      <c r="A17" s="183" t="s">
        <v>71</v>
      </c>
      <c r="B17" s="184"/>
      <c r="C17" s="124">
        <v>454</v>
      </c>
      <c r="D17" s="124">
        <v>427</v>
      </c>
      <c r="E17" s="124">
        <v>385</v>
      </c>
      <c r="F17" s="124">
        <v>334</v>
      </c>
      <c r="G17" s="165">
        <v>291</v>
      </c>
      <c r="H17" s="21"/>
      <c r="I17" s="62"/>
    </row>
    <row r="18" spans="1:9" ht="18" customHeight="1" x14ac:dyDescent="0.15">
      <c r="A18" s="79"/>
      <c r="B18" s="125" t="s">
        <v>66</v>
      </c>
      <c r="C18" s="116">
        <v>0</v>
      </c>
      <c r="D18" s="116">
        <v>0</v>
      </c>
      <c r="E18" s="116">
        <v>0</v>
      </c>
      <c r="F18" s="116">
        <v>0</v>
      </c>
      <c r="G18" s="139">
        <v>3</v>
      </c>
      <c r="H18" s="21"/>
      <c r="I18" s="62"/>
    </row>
    <row r="19" spans="1:9" ht="18" customHeight="1" x14ac:dyDescent="0.15">
      <c r="A19" s="80"/>
      <c r="B19" s="122" t="s">
        <v>67</v>
      </c>
      <c r="C19" s="116">
        <v>266</v>
      </c>
      <c r="D19" s="116">
        <v>257</v>
      </c>
      <c r="E19" s="116">
        <v>235</v>
      </c>
      <c r="F19" s="116">
        <v>187</v>
      </c>
      <c r="G19" s="139">
        <v>166</v>
      </c>
      <c r="H19" s="21"/>
      <c r="I19" s="62"/>
    </row>
    <row r="20" spans="1:9" ht="18" customHeight="1" x14ac:dyDescent="0.15">
      <c r="A20" s="182" t="s">
        <v>72</v>
      </c>
      <c r="B20" s="182"/>
      <c r="C20" s="116">
        <v>405</v>
      </c>
      <c r="D20" s="116">
        <v>373</v>
      </c>
      <c r="E20" s="116">
        <v>392</v>
      </c>
      <c r="F20" s="116">
        <v>329</v>
      </c>
      <c r="G20" s="139">
        <v>313</v>
      </c>
      <c r="H20" s="21"/>
      <c r="I20" s="62"/>
    </row>
    <row r="21" spans="1:9" ht="18" customHeight="1" x14ac:dyDescent="0.15">
      <c r="A21" s="79"/>
      <c r="B21" s="122" t="s">
        <v>66</v>
      </c>
      <c r="C21" s="116">
        <v>8</v>
      </c>
      <c r="D21" s="116">
        <v>5</v>
      </c>
      <c r="E21" s="116">
        <v>4</v>
      </c>
      <c r="F21" s="116">
        <v>1</v>
      </c>
      <c r="G21" s="139">
        <v>2</v>
      </c>
      <c r="H21" s="21"/>
      <c r="I21" s="62"/>
    </row>
    <row r="22" spans="1:9" ht="18" customHeight="1" thickBot="1" x14ac:dyDescent="0.2">
      <c r="A22" s="82"/>
      <c r="B22" s="126" t="s">
        <v>67</v>
      </c>
      <c r="C22" s="127">
        <v>231</v>
      </c>
      <c r="D22" s="127">
        <v>206</v>
      </c>
      <c r="E22" s="127">
        <v>207</v>
      </c>
      <c r="F22" s="127">
        <v>156</v>
      </c>
      <c r="G22" s="159">
        <v>164</v>
      </c>
      <c r="H22" s="21"/>
      <c r="I22" s="62"/>
    </row>
    <row r="23" spans="1:9" x14ac:dyDescent="0.15">
      <c r="A23" s="20"/>
      <c r="B23" s="20"/>
      <c r="C23" s="20"/>
      <c r="D23" s="20"/>
      <c r="E23" s="20"/>
      <c r="F23" s="20"/>
      <c r="G23" s="166" t="s">
        <v>210</v>
      </c>
      <c r="H23" s="59"/>
      <c r="I23" s="62"/>
    </row>
    <row r="24" spans="1:9" x14ac:dyDescent="0.15">
      <c r="A24" s="44"/>
      <c r="B24" s="44"/>
      <c r="C24" s="20"/>
      <c r="D24" s="20"/>
      <c r="E24" s="20"/>
      <c r="F24" s="20"/>
      <c r="G24" s="40"/>
      <c r="H24" s="66"/>
      <c r="I24" s="62"/>
    </row>
    <row r="25" spans="1:9" ht="17.25" x14ac:dyDescent="0.15">
      <c r="A25" s="60"/>
      <c r="H25" s="62"/>
      <c r="I25" s="62"/>
    </row>
    <row r="26" spans="1:9" x14ac:dyDescent="0.15">
      <c r="H26" s="62"/>
      <c r="I26" s="62"/>
    </row>
    <row r="27" spans="1:9" x14ac:dyDescent="0.15">
      <c r="H27" s="62"/>
      <c r="I27" s="62"/>
    </row>
    <row r="28" spans="1:9" x14ac:dyDescent="0.15">
      <c r="H28" s="62"/>
      <c r="I28" s="62"/>
    </row>
    <row r="29" spans="1:9" x14ac:dyDescent="0.15">
      <c r="H29" s="62"/>
      <c r="I29" s="62"/>
    </row>
    <row r="30" spans="1:9" x14ac:dyDescent="0.15">
      <c r="H30" s="62"/>
      <c r="I30" s="62"/>
    </row>
    <row r="31" spans="1:9" x14ac:dyDescent="0.15">
      <c r="H31" s="62"/>
      <c r="I31" s="62"/>
    </row>
  </sheetData>
  <mergeCells count="12">
    <mergeCell ref="A14:B14"/>
    <mergeCell ref="A17:B17"/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/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202</v>
      </c>
    </row>
    <row r="2" spans="1:25" s="10" customFormat="1" ht="15" customHeight="1" thickBot="1" x14ac:dyDescent="0.2"/>
    <row r="3" spans="1:25" ht="18" customHeight="1" x14ac:dyDescent="0.15">
      <c r="A3" s="197" t="s">
        <v>49</v>
      </c>
      <c r="B3" s="193" t="s">
        <v>73</v>
      </c>
      <c r="C3" s="194"/>
      <c r="D3" s="194"/>
      <c r="E3" s="194"/>
      <c r="F3" s="194"/>
      <c r="G3" s="194"/>
      <c r="H3" s="193" t="s">
        <v>74</v>
      </c>
      <c r="I3" s="194"/>
      <c r="J3" s="194"/>
      <c r="K3" s="194"/>
      <c r="L3" s="194"/>
      <c r="M3" s="193" t="s">
        <v>75</v>
      </c>
      <c r="N3" s="194"/>
      <c r="O3" s="194"/>
      <c r="P3" s="194"/>
      <c r="Q3" s="199" t="s">
        <v>76</v>
      </c>
      <c r="R3" s="201" t="s">
        <v>77</v>
      </c>
      <c r="S3" s="202"/>
      <c r="T3" s="203"/>
      <c r="U3" s="193" t="s">
        <v>78</v>
      </c>
      <c r="V3" s="194"/>
      <c r="W3" s="195" t="s">
        <v>79</v>
      </c>
    </row>
    <row r="4" spans="1:25" ht="22.5" customHeight="1" x14ac:dyDescent="0.15">
      <c r="A4" s="198"/>
      <c r="B4" s="151" t="s">
        <v>80</v>
      </c>
      <c r="C4" s="150" t="s">
        <v>81</v>
      </c>
      <c r="D4" s="150" t="s">
        <v>82</v>
      </c>
      <c r="E4" s="150" t="s">
        <v>83</v>
      </c>
      <c r="F4" s="150" t="s">
        <v>84</v>
      </c>
      <c r="G4" s="150" t="s">
        <v>43</v>
      </c>
      <c r="H4" s="151" t="s">
        <v>80</v>
      </c>
      <c r="I4" s="150" t="s">
        <v>85</v>
      </c>
      <c r="J4" s="150" t="s">
        <v>86</v>
      </c>
      <c r="K4" s="151" t="s">
        <v>87</v>
      </c>
      <c r="L4" s="150" t="s">
        <v>211</v>
      </c>
      <c r="M4" s="151" t="s">
        <v>80</v>
      </c>
      <c r="N4" s="150" t="s">
        <v>88</v>
      </c>
      <c r="O4" s="150" t="s">
        <v>89</v>
      </c>
      <c r="P4" s="150" t="s">
        <v>90</v>
      </c>
      <c r="Q4" s="200"/>
      <c r="R4" s="45" t="s">
        <v>91</v>
      </c>
      <c r="S4" s="45" t="s">
        <v>92</v>
      </c>
      <c r="T4" s="46" t="s">
        <v>93</v>
      </c>
      <c r="U4" s="150" t="s">
        <v>51</v>
      </c>
      <c r="V4" s="150" t="s">
        <v>94</v>
      </c>
      <c r="W4" s="196"/>
      <c r="X4" s="50"/>
      <c r="Y4" s="50"/>
    </row>
    <row r="5" spans="1:25" ht="21" customHeight="1" x14ac:dyDescent="0.15">
      <c r="A5" s="32" t="s">
        <v>181</v>
      </c>
      <c r="B5" s="91">
        <v>83</v>
      </c>
      <c r="C5" s="91">
        <v>48</v>
      </c>
      <c r="D5" s="91">
        <v>4</v>
      </c>
      <c r="E5" s="91">
        <v>5</v>
      </c>
      <c r="F5" s="94">
        <v>0</v>
      </c>
      <c r="G5" s="91">
        <v>26</v>
      </c>
      <c r="H5" s="91">
        <v>57</v>
      </c>
      <c r="I5" s="91">
        <v>8</v>
      </c>
      <c r="J5" s="91">
        <v>5</v>
      </c>
      <c r="K5" s="91">
        <v>10</v>
      </c>
      <c r="L5" s="91">
        <v>34</v>
      </c>
      <c r="M5" s="91">
        <v>29</v>
      </c>
      <c r="N5" s="91">
        <v>4</v>
      </c>
      <c r="O5" s="91">
        <v>4</v>
      </c>
      <c r="P5" s="91">
        <v>21</v>
      </c>
      <c r="Q5" s="91">
        <v>70</v>
      </c>
      <c r="R5" s="91">
        <v>1049</v>
      </c>
      <c r="S5" s="91">
        <v>262</v>
      </c>
      <c r="T5" s="91">
        <v>3</v>
      </c>
      <c r="U5" s="91">
        <v>2</v>
      </c>
      <c r="V5" s="91">
        <v>16</v>
      </c>
      <c r="W5" s="128">
        <v>71029</v>
      </c>
      <c r="X5" s="50"/>
      <c r="Y5" s="50"/>
    </row>
    <row r="6" spans="1:25" ht="21" customHeight="1" x14ac:dyDescent="0.15">
      <c r="A6" s="15" t="s">
        <v>165</v>
      </c>
      <c r="B6" s="91">
        <v>107</v>
      </c>
      <c r="C6" s="91">
        <v>56</v>
      </c>
      <c r="D6" s="91">
        <v>8</v>
      </c>
      <c r="E6" s="91">
        <v>13</v>
      </c>
      <c r="F6" s="94">
        <v>0</v>
      </c>
      <c r="G6" s="91">
        <v>30</v>
      </c>
      <c r="H6" s="91">
        <v>116</v>
      </c>
      <c r="I6" s="91">
        <v>33</v>
      </c>
      <c r="J6" s="91">
        <v>8</v>
      </c>
      <c r="K6" s="91">
        <v>24</v>
      </c>
      <c r="L6" s="91">
        <v>51</v>
      </c>
      <c r="M6" s="91">
        <v>59</v>
      </c>
      <c r="N6" s="91">
        <v>18</v>
      </c>
      <c r="O6" s="91">
        <v>5</v>
      </c>
      <c r="P6" s="91">
        <v>36</v>
      </c>
      <c r="Q6" s="91">
        <v>153</v>
      </c>
      <c r="R6" s="91">
        <v>2964</v>
      </c>
      <c r="S6" s="91">
        <v>617</v>
      </c>
      <c r="T6" s="91">
        <v>42</v>
      </c>
      <c r="U6" s="91">
        <v>3</v>
      </c>
      <c r="V6" s="91">
        <v>24</v>
      </c>
      <c r="W6" s="128">
        <v>172530</v>
      </c>
      <c r="X6" s="50"/>
      <c r="Y6" s="50"/>
    </row>
    <row r="7" spans="1:25" ht="21" customHeight="1" x14ac:dyDescent="0.15">
      <c r="A7" s="15" t="s">
        <v>166</v>
      </c>
      <c r="B7" s="91">
        <v>85</v>
      </c>
      <c r="C7" s="91">
        <v>47</v>
      </c>
      <c r="D7" s="91">
        <v>2</v>
      </c>
      <c r="E7" s="91">
        <v>7</v>
      </c>
      <c r="F7" s="94" t="s">
        <v>104</v>
      </c>
      <c r="G7" s="91">
        <v>29</v>
      </c>
      <c r="H7" s="91">
        <v>76</v>
      </c>
      <c r="I7" s="91">
        <v>17</v>
      </c>
      <c r="J7" s="91">
        <v>2</v>
      </c>
      <c r="K7" s="91">
        <v>21</v>
      </c>
      <c r="L7" s="91">
        <v>36</v>
      </c>
      <c r="M7" s="91">
        <v>54</v>
      </c>
      <c r="N7" s="91">
        <v>14</v>
      </c>
      <c r="O7" s="91">
        <v>0</v>
      </c>
      <c r="P7" s="91">
        <v>40</v>
      </c>
      <c r="Q7" s="91">
        <v>89</v>
      </c>
      <c r="R7" s="91">
        <v>1833</v>
      </c>
      <c r="S7" s="91">
        <v>142</v>
      </c>
      <c r="T7" s="91">
        <v>0</v>
      </c>
      <c r="U7" s="91">
        <v>1</v>
      </c>
      <c r="V7" s="91">
        <v>12</v>
      </c>
      <c r="W7" s="128">
        <v>103505</v>
      </c>
      <c r="X7" s="50"/>
      <c r="Y7" s="50"/>
    </row>
    <row r="8" spans="1:25" ht="21" customHeight="1" x14ac:dyDescent="0.15">
      <c r="A8" s="15" t="s">
        <v>167</v>
      </c>
      <c r="B8" s="91">
        <v>71</v>
      </c>
      <c r="C8" s="91">
        <v>45</v>
      </c>
      <c r="D8" s="91">
        <v>5</v>
      </c>
      <c r="E8" s="91">
        <v>4</v>
      </c>
      <c r="F8" s="94" t="s">
        <v>104</v>
      </c>
      <c r="G8" s="91">
        <v>17</v>
      </c>
      <c r="H8" s="91">
        <v>74</v>
      </c>
      <c r="I8" s="91">
        <v>19</v>
      </c>
      <c r="J8" s="91">
        <v>6</v>
      </c>
      <c r="K8" s="91">
        <v>18</v>
      </c>
      <c r="L8" s="91">
        <v>31</v>
      </c>
      <c r="M8" s="91">
        <v>58</v>
      </c>
      <c r="N8" s="91">
        <v>13</v>
      </c>
      <c r="O8" s="91">
        <v>7</v>
      </c>
      <c r="P8" s="91">
        <v>38</v>
      </c>
      <c r="Q8" s="91">
        <v>109</v>
      </c>
      <c r="R8" s="91">
        <v>2192</v>
      </c>
      <c r="S8" s="91">
        <v>78</v>
      </c>
      <c r="T8" s="91">
        <v>9</v>
      </c>
      <c r="U8" s="91">
        <v>2</v>
      </c>
      <c r="V8" s="91">
        <v>18</v>
      </c>
      <c r="W8" s="128">
        <v>142696</v>
      </c>
      <c r="X8" s="50"/>
      <c r="Y8" s="50"/>
    </row>
    <row r="9" spans="1:25" s="9" customFormat="1" ht="21" customHeight="1" x14ac:dyDescent="0.15">
      <c r="A9" s="39" t="s">
        <v>186</v>
      </c>
      <c r="B9" s="93">
        <v>103</v>
      </c>
      <c r="C9" s="93">
        <v>54</v>
      </c>
      <c r="D9" s="93">
        <v>11</v>
      </c>
      <c r="E9" s="93">
        <v>11</v>
      </c>
      <c r="F9" s="143" t="s">
        <v>212</v>
      </c>
      <c r="G9" s="93">
        <v>27</v>
      </c>
      <c r="H9" s="93">
        <v>87</v>
      </c>
      <c r="I9" s="93">
        <v>22</v>
      </c>
      <c r="J9" s="93">
        <v>6</v>
      </c>
      <c r="K9" s="93">
        <v>23</v>
      </c>
      <c r="L9" s="93">
        <v>36</v>
      </c>
      <c r="M9" s="93">
        <v>60</v>
      </c>
      <c r="N9" s="93">
        <v>14</v>
      </c>
      <c r="O9" s="93">
        <v>7</v>
      </c>
      <c r="P9" s="93">
        <v>39</v>
      </c>
      <c r="Q9" s="93">
        <v>126</v>
      </c>
      <c r="R9" s="93">
        <v>2011</v>
      </c>
      <c r="S9" s="93">
        <v>533</v>
      </c>
      <c r="T9" s="93">
        <v>82</v>
      </c>
      <c r="U9" s="93">
        <v>7</v>
      </c>
      <c r="V9" s="93">
        <v>21</v>
      </c>
      <c r="W9" s="144">
        <v>329676</v>
      </c>
      <c r="X9" s="63"/>
      <c r="Y9" s="63"/>
    </row>
    <row r="10" spans="1:25" ht="18" customHeight="1" x14ac:dyDescent="0.15">
      <c r="A10" s="47"/>
      <c r="B10" s="116"/>
      <c r="C10" s="116"/>
      <c r="D10" s="116"/>
      <c r="E10" s="116"/>
      <c r="F10" s="116"/>
      <c r="G10" s="116"/>
      <c r="H10" s="91"/>
      <c r="I10" s="116"/>
      <c r="J10" s="116"/>
      <c r="K10" s="116"/>
      <c r="L10" s="116"/>
      <c r="M10" s="91"/>
      <c r="N10" s="116"/>
      <c r="O10" s="116"/>
      <c r="P10" s="116"/>
      <c r="Q10" s="116"/>
      <c r="R10" s="116"/>
      <c r="S10" s="116"/>
      <c r="T10" s="116"/>
      <c r="U10" s="116"/>
      <c r="V10" s="116"/>
      <c r="W10" s="129"/>
      <c r="X10" s="50"/>
      <c r="Y10" s="50"/>
    </row>
    <row r="11" spans="1:25" ht="21" customHeight="1" x14ac:dyDescent="0.15">
      <c r="A11" s="15" t="s">
        <v>189</v>
      </c>
      <c r="B11" s="130">
        <v>13</v>
      </c>
      <c r="C11" s="130">
        <v>7</v>
      </c>
      <c r="D11" s="94">
        <v>1</v>
      </c>
      <c r="E11" s="130">
        <v>1</v>
      </c>
      <c r="F11" s="94">
        <v>0</v>
      </c>
      <c r="G11" s="130">
        <v>4</v>
      </c>
      <c r="H11" s="130">
        <v>12</v>
      </c>
      <c r="I11" s="130">
        <v>6</v>
      </c>
      <c r="J11" s="94">
        <v>0</v>
      </c>
      <c r="K11" s="130">
        <v>3</v>
      </c>
      <c r="L11" s="130">
        <v>3</v>
      </c>
      <c r="M11" s="94">
        <v>5</v>
      </c>
      <c r="N11" s="130">
        <v>1</v>
      </c>
      <c r="O11" s="94">
        <v>1</v>
      </c>
      <c r="P11" s="130">
        <v>3</v>
      </c>
      <c r="Q11" s="116">
        <v>11</v>
      </c>
      <c r="R11" s="116">
        <v>347</v>
      </c>
      <c r="S11" s="116">
        <v>11</v>
      </c>
      <c r="T11" s="94">
        <v>2</v>
      </c>
      <c r="U11" s="94">
        <v>1</v>
      </c>
      <c r="V11" s="116">
        <v>3</v>
      </c>
      <c r="W11" s="129">
        <v>21888</v>
      </c>
      <c r="X11" s="50"/>
      <c r="Y11" s="50"/>
    </row>
    <row r="12" spans="1:25" ht="21" customHeight="1" x14ac:dyDescent="0.15">
      <c r="A12" s="14" t="s">
        <v>173</v>
      </c>
      <c r="B12" s="130">
        <v>7</v>
      </c>
      <c r="C12" s="130">
        <v>4</v>
      </c>
      <c r="D12" s="130">
        <v>1</v>
      </c>
      <c r="E12" s="130">
        <v>1</v>
      </c>
      <c r="F12" s="94">
        <v>0</v>
      </c>
      <c r="G12" s="130">
        <v>1</v>
      </c>
      <c r="H12" s="130">
        <v>4</v>
      </c>
      <c r="I12" s="94">
        <v>1</v>
      </c>
      <c r="J12" s="130">
        <v>0</v>
      </c>
      <c r="K12" s="130">
        <v>1</v>
      </c>
      <c r="L12" s="130">
        <v>2</v>
      </c>
      <c r="M12" s="94">
        <v>4</v>
      </c>
      <c r="N12" s="130">
        <v>1</v>
      </c>
      <c r="O12" s="130">
        <v>0</v>
      </c>
      <c r="P12" s="130">
        <v>3</v>
      </c>
      <c r="Q12" s="94">
        <v>10</v>
      </c>
      <c r="R12" s="94">
        <v>184</v>
      </c>
      <c r="S12" s="94">
        <v>3</v>
      </c>
      <c r="T12" s="94">
        <v>0</v>
      </c>
      <c r="U12" s="94">
        <v>0</v>
      </c>
      <c r="V12" s="94">
        <v>0</v>
      </c>
      <c r="W12" s="131">
        <v>110</v>
      </c>
      <c r="X12" s="50"/>
      <c r="Y12" s="50"/>
    </row>
    <row r="13" spans="1:25" ht="21" customHeight="1" x14ac:dyDescent="0.15">
      <c r="A13" s="14" t="s">
        <v>55</v>
      </c>
      <c r="B13" s="130">
        <v>12</v>
      </c>
      <c r="C13" s="130">
        <v>3</v>
      </c>
      <c r="D13" s="130">
        <v>7</v>
      </c>
      <c r="E13" s="94">
        <v>0</v>
      </c>
      <c r="F13" s="94">
        <v>0</v>
      </c>
      <c r="G13" s="130">
        <v>2</v>
      </c>
      <c r="H13" s="130">
        <v>11</v>
      </c>
      <c r="I13" s="130">
        <v>6</v>
      </c>
      <c r="J13" s="94">
        <v>0</v>
      </c>
      <c r="K13" s="130">
        <v>2</v>
      </c>
      <c r="L13" s="94">
        <v>3</v>
      </c>
      <c r="M13" s="94">
        <v>10</v>
      </c>
      <c r="N13" s="130">
        <v>5</v>
      </c>
      <c r="O13" s="94">
        <v>0</v>
      </c>
      <c r="P13" s="130">
        <v>5</v>
      </c>
      <c r="Q13" s="94">
        <v>11</v>
      </c>
      <c r="R13" s="94">
        <v>262</v>
      </c>
      <c r="S13" s="94">
        <v>4</v>
      </c>
      <c r="T13" s="94">
        <v>77</v>
      </c>
      <c r="U13" s="94">
        <v>2</v>
      </c>
      <c r="V13" s="94">
        <v>4</v>
      </c>
      <c r="W13" s="131">
        <v>10590</v>
      </c>
      <c r="X13" s="50"/>
      <c r="Y13" s="50"/>
    </row>
    <row r="14" spans="1:25" ht="21" customHeight="1" x14ac:dyDescent="0.15">
      <c r="A14" s="14" t="s">
        <v>56</v>
      </c>
      <c r="B14" s="130">
        <v>17</v>
      </c>
      <c r="C14" s="130">
        <v>7</v>
      </c>
      <c r="D14" s="130">
        <v>0</v>
      </c>
      <c r="E14" s="94">
        <v>1</v>
      </c>
      <c r="F14" s="94">
        <v>0</v>
      </c>
      <c r="G14" s="130">
        <v>9</v>
      </c>
      <c r="H14" s="130">
        <v>14</v>
      </c>
      <c r="I14" s="130">
        <v>6</v>
      </c>
      <c r="J14" s="130">
        <v>0</v>
      </c>
      <c r="K14" s="130">
        <v>3</v>
      </c>
      <c r="L14" s="130">
        <v>5</v>
      </c>
      <c r="M14" s="94">
        <v>4</v>
      </c>
      <c r="N14" s="130">
        <v>2</v>
      </c>
      <c r="O14" s="130">
        <v>0</v>
      </c>
      <c r="P14" s="130">
        <v>2</v>
      </c>
      <c r="Q14" s="94">
        <v>12</v>
      </c>
      <c r="R14" s="94">
        <v>431</v>
      </c>
      <c r="S14" s="94">
        <v>292</v>
      </c>
      <c r="T14" s="94">
        <v>0</v>
      </c>
      <c r="U14" s="94">
        <v>0</v>
      </c>
      <c r="V14" s="94">
        <v>3</v>
      </c>
      <c r="W14" s="131">
        <v>34252</v>
      </c>
      <c r="X14" s="50"/>
      <c r="Y14" s="50"/>
    </row>
    <row r="15" spans="1:25" ht="21" customHeight="1" x14ac:dyDescent="0.15">
      <c r="A15" s="14" t="s">
        <v>190</v>
      </c>
      <c r="B15" s="130">
        <v>11</v>
      </c>
      <c r="C15" s="94">
        <v>3</v>
      </c>
      <c r="D15" s="94">
        <v>0</v>
      </c>
      <c r="E15" s="94">
        <v>1</v>
      </c>
      <c r="F15" s="94">
        <v>0</v>
      </c>
      <c r="G15" s="130">
        <v>7</v>
      </c>
      <c r="H15" s="94">
        <v>10</v>
      </c>
      <c r="I15" s="94">
        <v>1</v>
      </c>
      <c r="J15" s="94">
        <v>1</v>
      </c>
      <c r="K15" s="94">
        <v>4</v>
      </c>
      <c r="L15" s="94">
        <v>4</v>
      </c>
      <c r="M15" s="94">
        <v>11</v>
      </c>
      <c r="N15" s="94">
        <v>2</v>
      </c>
      <c r="O15" s="94">
        <v>2</v>
      </c>
      <c r="P15" s="94">
        <v>7</v>
      </c>
      <c r="Q15" s="94">
        <v>23</v>
      </c>
      <c r="R15" s="94">
        <v>180</v>
      </c>
      <c r="S15" s="94">
        <v>32</v>
      </c>
      <c r="T15" s="94">
        <v>0</v>
      </c>
      <c r="U15" s="94">
        <v>1</v>
      </c>
      <c r="V15" s="94">
        <v>3</v>
      </c>
      <c r="W15" s="131">
        <v>33930</v>
      </c>
      <c r="X15" s="50"/>
      <c r="Y15" s="50"/>
    </row>
    <row r="16" spans="1:25" ht="21" customHeight="1" x14ac:dyDescent="0.15">
      <c r="A16" s="14" t="s">
        <v>57</v>
      </c>
      <c r="B16" s="130">
        <v>7</v>
      </c>
      <c r="C16" s="130">
        <v>3</v>
      </c>
      <c r="D16" s="130">
        <v>2</v>
      </c>
      <c r="E16" s="130">
        <v>1</v>
      </c>
      <c r="F16" s="94">
        <v>0</v>
      </c>
      <c r="G16" s="94">
        <v>1</v>
      </c>
      <c r="H16" s="130">
        <v>3</v>
      </c>
      <c r="I16" s="130">
        <v>0</v>
      </c>
      <c r="J16" s="130">
        <v>0</v>
      </c>
      <c r="K16" s="130">
        <v>2</v>
      </c>
      <c r="L16" s="130">
        <v>1</v>
      </c>
      <c r="M16" s="94">
        <v>2</v>
      </c>
      <c r="N16" s="130">
        <v>0</v>
      </c>
      <c r="O16" s="130">
        <v>1</v>
      </c>
      <c r="P16" s="130">
        <v>1</v>
      </c>
      <c r="Q16" s="94">
        <v>6</v>
      </c>
      <c r="R16" s="94">
        <v>44</v>
      </c>
      <c r="S16" s="94">
        <v>115</v>
      </c>
      <c r="T16" s="94">
        <v>3</v>
      </c>
      <c r="U16" s="94">
        <v>0</v>
      </c>
      <c r="V16" s="91">
        <v>3</v>
      </c>
      <c r="W16" s="131">
        <v>11569</v>
      </c>
      <c r="X16" s="50"/>
      <c r="Y16" s="50"/>
    </row>
    <row r="17" spans="1:25" ht="21" customHeight="1" x14ac:dyDescent="0.15">
      <c r="A17" s="14" t="s">
        <v>58</v>
      </c>
      <c r="B17" s="130">
        <v>8</v>
      </c>
      <c r="C17" s="130">
        <v>5</v>
      </c>
      <c r="D17" s="94">
        <v>0</v>
      </c>
      <c r="E17" s="130">
        <v>3</v>
      </c>
      <c r="F17" s="94">
        <v>0</v>
      </c>
      <c r="G17" s="94">
        <v>0</v>
      </c>
      <c r="H17" s="130">
        <v>8</v>
      </c>
      <c r="I17" s="94">
        <v>1</v>
      </c>
      <c r="J17" s="94">
        <v>0</v>
      </c>
      <c r="K17" s="94">
        <v>3</v>
      </c>
      <c r="L17" s="130">
        <v>4</v>
      </c>
      <c r="M17" s="94">
        <v>4</v>
      </c>
      <c r="N17" s="94">
        <v>1</v>
      </c>
      <c r="O17" s="94">
        <v>0</v>
      </c>
      <c r="P17" s="130">
        <v>3</v>
      </c>
      <c r="Q17" s="94">
        <v>10</v>
      </c>
      <c r="R17" s="94">
        <v>149</v>
      </c>
      <c r="S17" s="94">
        <v>7</v>
      </c>
      <c r="T17" s="94">
        <v>0</v>
      </c>
      <c r="U17" s="94">
        <v>0</v>
      </c>
      <c r="V17" s="94">
        <v>1</v>
      </c>
      <c r="W17" s="131">
        <v>2875</v>
      </c>
      <c r="X17" s="50"/>
      <c r="Y17" s="50"/>
    </row>
    <row r="18" spans="1:25" ht="21" customHeight="1" x14ac:dyDescent="0.15">
      <c r="A18" s="14" t="s">
        <v>59</v>
      </c>
      <c r="B18" s="130">
        <v>5</v>
      </c>
      <c r="C18" s="130">
        <v>4</v>
      </c>
      <c r="D18" s="94">
        <v>0</v>
      </c>
      <c r="E18" s="94">
        <v>1</v>
      </c>
      <c r="F18" s="94">
        <v>0</v>
      </c>
      <c r="G18" s="130">
        <v>0</v>
      </c>
      <c r="H18" s="130">
        <v>4</v>
      </c>
      <c r="I18" s="130">
        <v>0</v>
      </c>
      <c r="J18" s="94">
        <v>2</v>
      </c>
      <c r="K18" s="94">
        <v>1</v>
      </c>
      <c r="L18" s="130">
        <v>1</v>
      </c>
      <c r="M18" s="94">
        <v>1</v>
      </c>
      <c r="N18" s="94">
        <v>0</v>
      </c>
      <c r="O18" s="94">
        <v>1</v>
      </c>
      <c r="P18" s="130">
        <v>0</v>
      </c>
      <c r="Q18" s="116">
        <v>3</v>
      </c>
      <c r="R18" s="94">
        <v>107</v>
      </c>
      <c r="S18" s="94">
        <v>65</v>
      </c>
      <c r="T18" s="94">
        <v>0</v>
      </c>
      <c r="U18" s="94">
        <v>0</v>
      </c>
      <c r="V18" s="94">
        <v>0</v>
      </c>
      <c r="W18" s="131">
        <v>10021</v>
      </c>
      <c r="X18" s="50"/>
      <c r="Y18" s="50"/>
    </row>
    <row r="19" spans="1:25" ht="21" customHeight="1" x14ac:dyDescent="0.15">
      <c r="A19" s="14" t="s">
        <v>60</v>
      </c>
      <c r="B19" s="130">
        <v>7</v>
      </c>
      <c r="C19" s="130">
        <v>6</v>
      </c>
      <c r="D19" s="94">
        <v>0</v>
      </c>
      <c r="E19" s="94">
        <v>1</v>
      </c>
      <c r="F19" s="94">
        <v>0</v>
      </c>
      <c r="G19" s="94">
        <v>0</v>
      </c>
      <c r="H19" s="130">
        <v>8</v>
      </c>
      <c r="I19" s="130">
        <v>0</v>
      </c>
      <c r="J19" s="94">
        <v>1</v>
      </c>
      <c r="K19" s="130">
        <v>2</v>
      </c>
      <c r="L19" s="130">
        <v>5</v>
      </c>
      <c r="M19" s="94">
        <v>11</v>
      </c>
      <c r="N19" s="94">
        <v>0</v>
      </c>
      <c r="O19" s="94">
        <v>2</v>
      </c>
      <c r="P19" s="130">
        <v>9</v>
      </c>
      <c r="Q19" s="94">
        <v>24</v>
      </c>
      <c r="R19" s="94">
        <v>72</v>
      </c>
      <c r="S19" s="94">
        <v>3</v>
      </c>
      <c r="T19" s="94">
        <v>0</v>
      </c>
      <c r="U19" s="94">
        <v>0</v>
      </c>
      <c r="V19" s="94">
        <v>2</v>
      </c>
      <c r="W19" s="131">
        <v>3790</v>
      </c>
      <c r="X19" s="50"/>
      <c r="Y19" s="50"/>
    </row>
    <row r="20" spans="1:25" ht="21" customHeight="1" x14ac:dyDescent="0.15">
      <c r="A20" s="14" t="s">
        <v>61</v>
      </c>
      <c r="B20" s="130">
        <v>2</v>
      </c>
      <c r="C20" s="130">
        <v>2</v>
      </c>
      <c r="D20" s="94">
        <v>0</v>
      </c>
      <c r="E20" s="94">
        <v>0</v>
      </c>
      <c r="F20" s="94">
        <v>0</v>
      </c>
      <c r="G20" s="130">
        <v>0</v>
      </c>
      <c r="H20" s="130">
        <v>2</v>
      </c>
      <c r="I20" s="94">
        <v>0</v>
      </c>
      <c r="J20" s="94">
        <v>0</v>
      </c>
      <c r="K20" s="130">
        <v>1</v>
      </c>
      <c r="L20" s="130">
        <v>1</v>
      </c>
      <c r="M20" s="94">
        <v>2</v>
      </c>
      <c r="N20" s="94">
        <v>0</v>
      </c>
      <c r="O20" s="130">
        <v>0</v>
      </c>
      <c r="P20" s="130">
        <v>2</v>
      </c>
      <c r="Q20" s="94">
        <v>4</v>
      </c>
      <c r="R20" s="94">
        <v>1</v>
      </c>
      <c r="S20" s="94">
        <v>0</v>
      </c>
      <c r="T20" s="94">
        <v>0</v>
      </c>
      <c r="U20" s="94">
        <v>0</v>
      </c>
      <c r="V20" s="94">
        <v>0</v>
      </c>
      <c r="W20" s="131">
        <v>1</v>
      </c>
      <c r="X20" s="50"/>
      <c r="Y20" s="50"/>
    </row>
    <row r="21" spans="1:25" ht="21" customHeight="1" x14ac:dyDescent="0.15">
      <c r="A21" s="14" t="s">
        <v>62</v>
      </c>
      <c r="B21" s="130">
        <v>9</v>
      </c>
      <c r="C21" s="130">
        <v>5</v>
      </c>
      <c r="D21" s="94">
        <v>0</v>
      </c>
      <c r="E21" s="94">
        <v>1</v>
      </c>
      <c r="F21" s="94">
        <v>0</v>
      </c>
      <c r="G21" s="130">
        <v>3</v>
      </c>
      <c r="H21" s="130">
        <v>6</v>
      </c>
      <c r="I21" s="94">
        <v>1</v>
      </c>
      <c r="J21" s="94">
        <v>1</v>
      </c>
      <c r="K21" s="130">
        <v>0</v>
      </c>
      <c r="L21" s="130">
        <v>4</v>
      </c>
      <c r="M21" s="94">
        <v>2</v>
      </c>
      <c r="N21" s="94">
        <v>1</v>
      </c>
      <c r="O21" s="130">
        <v>0</v>
      </c>
      <c r="P21" s="94">
        <v>1</v>
      </c>
      <c r="Q21" s="94">
        <v>5</v>
      </c>
      <c r="R21" s="94">
        <v>189</v>
      </c>
      <c r="S21" s="94">
        <v>1</v>
      </c>
      <c r="T21" s="94">
        <v>0</v>
      </c>
      <c r="U21" s="94">
        <v>2</v>
      </c>
      <c r="V21" s="94">
        <v>1</v>
      </c>
      <c r="W21" s="131">
        <v>193205</v>
      </c>
      <c r="X21" s="50"/>
      <c r="Y21" s="50"/>
    </row>
    <row r="22" spans="1:25" ht="21" customHeight="1" thickBot="1" x14ac:dyDescent="0.2">
      <c r="A22" s="41" t="s">
        <v>63</v>
      </c>
      <c r="B22" s="132">
        <v>5</v>
      </c>
      <c r="C22" s="132">
        <v>5</v>
      </c>
      <c r="D22" s="133">
        <v>0</v>
      </c>
      <c r="E22" s="133">
        <v>0</v>
      </c>
      <c r="F22" s="133">
        <v>0</v>
      </c>
      <c r="G22" s="132">
        <v>0</v>
      </c>
      <c r="H22" s="132">
        <v>5</v>
      </c>
      <c r="I22" s="132">
        <v>0</v>
      </c>
      <c r="J22" s="132">
        <v>1</v>
      </c>
      <c r="K22" s="132">
        <v>1</v>
      </c>
      <c r="L22" s="132">
        <v>3</v>
      </c>
      <c r="M22" s="133">
        <v>4</v>
      </c>
      <c r="N22" s="132">
        <v>1</v>
      </c>
      <c r="O22" s="132">
        <v>0</v>
      </c>
      <c r="P22" s="132">
        <v>3</v>
      </c>
      <c r="Q22" s="127">
        <v>7</v>
      </c>
      <c r="R22" s="133">
        <v>45</v>
      </c>
      <c r="S22" s="133">
        <v>0</v>
      </c>
      <c r="T22" s="133">
        <v>0</v>
      </c>
      <c r="U22" s="133">
        <v>1</v>
      </c>
      <c r="V22" s="133">
        <v>1</v>
      </c>
      <c r="W22" s="134">
        <v>7445</v>
      </c>
      <c r="X22" s="50"/>
      <c r="Y22" s="50"/>
    </row>
    <row r="23" spans="1:25" s="10" customFormat="1" ht="15" customHeight="1" x14ac:dyDescent="0.15">
      <c r="U23" s="48"/>
      <c r="V23" s="49"/>
      <c r="W23" s="6" t="s">
        <v>95</v>
      </c>
      <c r="X23" s="64"/>
      <c r="Y23" s="64"/>
    </row>
    <row r="24" spans="1:25" ht="18" customHeight="1" x14ac:dyDescent="0.15">
      <c r="X24" s="50"/>
      <c r="Y24" s="50"/>
    </row>
    <row r="25" spans="1:25" ht="18" customHeight="1" x14ac:dyDescent="0.15">
      <c r="X25" s="50"/>
      <c r="Y25" s="50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50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109民事事件件数</vt:lpstr>
      <vt:lpstr>110刑事事件件数</vt:lpstr>
      <vt:lpstr>111家事裁判事件件数</vt:lpstr>
      <vt:lpstr>112家事調停事件件数</vt:lpstr>
      <vt:lpstr>113少年保護事件人員</vt:lpstr>
      <vt:lpstr>114刑法犯罪の発生と検挙状況</vt:lpstr>
      <vt:lpstr>115交通事故発生状況（人身事故）</vt:lpstr>
      <vt:lpstr>116交通事故発生状況（幼児・児童・生徒・青少年・高齢</vt:lpstr>
      <vt:lpstr>117火災の発生状況及び損害額</vt:lpstr>
      <vt:lpstr>118火災の覚知別状況119火災の時間別発生状況</vt:lpstr>
      <vt:lpstr>120火災の原因別発生状況</vt:lpstr>
      <vt:lpstr>121消防水利</vt:lpstr>
      <vt:lpstr>122消防体制</vt:lpstr>
      <vt:lpstr>123救急出動状況</vt:lpstr>
      <vt:lpstr>'115交通事故発生状況（人身事故）'!Print_Area</vt:lpstr>
      <vt:lpstr>'116交通事故発生状況（幼児・児童・生徒・青少年・高齢'!Print_Area</vt:lpstr>
      <vt:lpstr>'117火災の発生状況及び損害額'!Print_Area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2020-07-13T07:44:20Z</cp:lastPrinted>
  <dcterms:created xsi:type="dcterms:W3CDTF">2014-01-06T07:45:51Z</dcterms:created>
  <dcterms:modified xsi:type="dcterms:W3CDTF">2020-12-07T06:34:56Z</dcterms:modified>
</cp:coreProperties>
</file>